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Hybrid\"/>
    </mc:Choice>
  </mc:AlternateContent>
  <xr:revisionPtr revIDLastSave="0" documentId="13_ncr:1_{2DEA34E1-0A62-4068-A56D-3ECAC2790E32}" xr6:coauthVersionLast="47" xr6:coauthVersionMax="47" xr10:uidLastSave="{00000000-0000-0000-0000-000000000000}"/>
  <bookViews>
    <workbookView xWindow="-110" yWindow="-110" windowWidth="19420" windowHeight="10300" tabRatio="817" firstSheet="6" activeTab="9"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<sst xmlns="http://schemas.openxmlformats.org/spreadsheetml/2006/main" count="1133" uniqueCount="473">
  <si>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</si>
  <si>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</si>
  <si>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</si>
  <si>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</si>
  <si>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</si>
  <si>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</si>
  <si>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</si>
  <si>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</si>
  <si>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</si>
  <si>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</si>
  <si>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</si>
  <si>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</si>
  <si>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</si>
  <si>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</si>
  <si>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</si>
  <si>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</si>
  <si>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</si>
  <si>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</si>
  <si>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</si>
  <si>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</si>
  <si>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</si>
  <si>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</si>
  <si>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</si>
  <si>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</si>
  <si>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</si>
  <si>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</si>
  <si>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</si>
  <si>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</si>
  <si>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</si>
  <si>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</si>
  <si>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</si>
  <si>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</si>
  <si>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</si>
  <si>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</si>
  <si>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</si>
  <si>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</si>
  <si>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</si>
  <si>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</si>
  <si>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</si>
  <si>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</si>
  <si>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</si>
  <si>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</si>
  <si>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</si>
  <si>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</si>
  <si>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</si>
  <si>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</si>
  <si>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</si>
  <si>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</si>
  <si>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</si>
  <si>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</si>
  <si>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</si>
  <si>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</si>
  <si>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</si>
  <si>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</si>
  <si>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</si>
  <si>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</si>
  <si>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</si>
  <si>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</si>
  <si>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</si>
  <si>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</si>
  <si>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</si>
  <si>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</si>
  <si>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</si>
  <si>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</si>
  <si>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</si>
  <si>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</si>
  <si>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</si>
  <si>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</si>
  <si>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</si>
  <si>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</si>
  <si>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</si>
  <si>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</si>
  <si>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</si>
  <si>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</si>
  <si>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</si>
  <si>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</si>
  <si>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</si>
  <si>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</si>
  <si>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</si>
  <si>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</si>
  <si>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</si>
  <si>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</si>
  <si>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</si>
  <si>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</si>
  <si>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</si>
  <si>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</si>
  <si>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</si>
  <si>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</si>
  <si>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</si>
  <si>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</si>
  <si>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</si>
  <si>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</si>
  <si>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</si>
  <si>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</si>
  <si>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</si>
  <si>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</si>
  <si>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</si>
  <si>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</si>
  <si>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</si>
  <si>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</si>
  <si>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</si>
  <si>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</si>
  <si>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</si>
  <si>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</si>
  <si>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</si>
  <si>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</si>
  <si>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</si>
  <si>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</si>
  <si>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</si>
  <si>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</si>
  <si>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</si>
  <si>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</si>
  <si>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</si>
  <si>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</si>
  <si>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</si>
  <si>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</si>
  <si>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</si>
  <si>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</si>
  <si>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</si>
  <si>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</si>
  <si>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</si>
  <si>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</si>
  <si>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</si>
  <si>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</si>
  <si>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</si>
  <si>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</si>
  <si>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</si>
  <si>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</si>
  <si>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</si>
  <si>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</si>
  <si>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</si>
  <si>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</si>
  <si>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</si>
  <si>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</si>
  <si>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</si>
  <si>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</si>
  <si>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</si>
  <si>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</si>
  <si>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</si>
  <si>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</si>
  <si>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</si>
  <si>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</si>
  <si>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</si>
  <si>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</si>
  <si>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</si>
  <si>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</si>
  <si>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</si>
  <si>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</si>
  <si>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</si>
  <si>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</si>
  <si>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</si>
  <si>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</si>
  <si>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</si>
  <si>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</si>
  <si>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</si>
  <si>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</si>
  <si>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</si>
  <si>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</si>
  <si>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</si>
  <si>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</si>
  <si>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</si>
  <si>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</si>
  <si>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</si>
  <si>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</si>
  <si>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</si>
  <si>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</si>
  <si>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</si>
  <si>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</si>
  <si>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</si>
  <si>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</si>
  <si>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</si>
  <si>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</si>
  <si>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</si>
  <si>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</si>
  <si>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</si>
  <si>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</si>
  <si>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</si>
  <si>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</si>
  <si>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</si>
  <si>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</si>
  <si>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</si>
  <si>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</si>
  <si>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</si>
  <si>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</si>
  <si>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</si>
  <si>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</si>
  <si>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</si>
  <si>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</si>
  <si>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</si>
  <si>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</si>
  <si>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</si>
  <si>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</si>
  <si>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</si>
  <si>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</si>
  <si>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</si>
  <si>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</si>
  <si>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</si>
  <si>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</si>
  <si>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</si>
  <si>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</si>
  <si>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</si>
  <si>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</si>
  <si>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</si>
  <si>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</si>
  <si>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</si>
  <si>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</si>
  <si>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</si>
  <si>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</si>
  <si>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</si>
  <si>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</si>
  <si>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</si>
  <si>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</si>
  <si>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</si>
  <si>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</si>
  <si>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</si>
  <si>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</si>
  <si>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</si>
  <si>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</si>
  <si>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</si>
  <si>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</si>
  <si>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</si>
  <si>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</si>
  <si>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</si>
  <si>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</si>
  <si>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</si>
  <si>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</si>
  <si>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</si>
  <si>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</si>
  <si>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</si>
  <si>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</si>
  <si>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</si>
  <si>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</si>
  <si>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</si>
  <si>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</si>
  <si>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</si>
  <si>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</si>
  <si>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</si>
  <si>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</si>
  <si>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</si>
  <si>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</si>
  <si>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</si>
  <si>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</si>
  <si>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</si>
  <si>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</si>
  <si>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</si>
  <si>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</si>
  <si>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</si>
  <si>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</si>
  <si>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</si>
  <si>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</si>
  <si>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</si>
  <si>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</si>
  <si>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</si>
  <si>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</si>
  <si>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</si>
  <si>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</si>
  <si>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</si>
  <si>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</si>
  <si>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</si>
  <si>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</si>
  <si>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</si>
  <si>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</si>
  <si>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</si>
  <si>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</si>
  <si>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</si>
  <si>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</si>
  <si>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</si>
  <si>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</si>
  <si>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</si>
  <si>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</si>
  <si>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</si>
  <si>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</si>
  <si>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</si>
  <si>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</si>
  <si>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</si>
  <si>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</si>
  <si>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</si>
  <si>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</si>
  <si>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</si>
  <si>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</si>
  <si>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</si>
  <si>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</si>
  <si>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</si>
  <si>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</si>
  <si>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</si>
  <si>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</si>
  <si>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</si>
  <si>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</si>
  <si>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</si>
  <si>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</si>
  <si>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</si>
  <si>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</si>
  <si>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</si>
  <si>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</si>
  <si>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</si>
  <si>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</si>
  <si>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</si>
  <si>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</si>
  <si>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</si>
  <si>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</si>
  <si>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</si>
  <si>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</si>
  <si>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</si>
  <si>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</si>
  <si>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</si>
  <si>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</si>
  <si>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</si>
  <si>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</si>
  <si>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</si>
  <si>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</si>
  <si>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</si>
  <si>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</si>
  <si>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</si>
  <si>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</si>
  <si>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</si>
  <si>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</si>
  <si>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</si>
  <si>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</si>
  <si>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</si>
  <si>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</si>
  <si>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</si>
  <si>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</si>
  <si>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</si>
  <si>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</si>
  <si>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</si>
  <si>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</si>
  <si>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</si>
  <si>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</si>
  <si>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</si>
  <si>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</si>
  <si>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</si>
  <si>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</si>
  <si>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</si>
  <si>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</si>
  <si>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</si>
  <si>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</si>
  <si>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</si>
  <si>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</si>
  <si>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</si>
  <si>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</si>
  <si>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</si>
  <si>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</si>
  <si>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</si>
  <si>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</si>
  <si>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</si>
  <si>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</si>
  <si>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</si>
  <si>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</si>
  <si>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</si>
  <si>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</si>
  <si>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</si>
  <si>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</si>
  <si>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</si>
  <si>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</si>
  <si>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</si>
  <si>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</si>
  <si>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</si>
  <si>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</si>
  <si>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</si>
  <si>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</si>
  <si>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</si>
  <si>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</si>
  <si>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</si>
  <si>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</si>
  <si>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</si>
  <si>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</si>
  <si>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</si>
  <si>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</si>
  <si>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</si>
  <si>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</si>
  <si>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</si>
  <si>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</si>
  <si>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</si>
  <si>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</si>
  <si>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</si>
  <si>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</si>
  <si>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</si>
  <si>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</si>
  <si>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</si>
  <si>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</si>
  <si>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</si>
  <si>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</si>
  <si>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</si>
  <si>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</si>
  <si>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</si>
  <si>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</si>
  <si>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</si>
  <si>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</si>
  <si>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</si>
  <si>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</si>
  <si>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</si>
  <si>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</si>
  <si>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</si>
  <si>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</si>
  <si>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</si>
  <si>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</si>
  <si>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</si>
  <si>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</si>
  <si>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</si>
  <si>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</si>
  <si>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</si>
  <si>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</si>
  <si>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</si>
  <si>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</si>
  <si>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</si>
  <si>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</si>
  <si>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</si>
  <si>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</si>
  <si>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</si>
  <si>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</si>
  <si>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</si>
  <si>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</si>
  <si>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</si>
  <si>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</si>
  <si>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</si>
  <si>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</si>
  <si>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</si>
  <si>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</si>
  <si>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</si>
  <si>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</si>
  <si>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</si>
  <si>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</si>
  <si>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</si>
  <si>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</si>
  <si>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</si>
  <si>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</si>
  <si>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</si>
  <si>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</si>
  <si>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</si>
  <si>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</si>
  <si>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</si>
  <si>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</si>
  <si>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</si>
  <si>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</si>
  <si>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</si>
  <si>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</si>
  <si>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</si>
  <si>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</si>
  <si>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</si>
  <si>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</si>
  <si>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</si>
  <si>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</si>
  <si>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</si>
  <si>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</si>
  <si>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</si>
  <si>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</si>
  <si>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</si>
  <si>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</si>
  <si>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</si>
  <si>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</si>
  <si>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</si>
  <si>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</si>
  <si>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</si>
  <si>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</si>
  <si>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</si>
  <si>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</si>
  <si>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</si>
  <si>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</si>
  <si>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</si>
  <si>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</si>
  <si>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</si>
  <si>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</si>
  <si>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</si>
  <si>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</si>
  <si>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</si>
  <si>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</si>
  <si>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</si>
  <si>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Noise energy unit as defined in Recommendation ECAC/24-1. (EU 1 - 5 $/n.u. , USA-South America-ASIA 0 $/n.u. )</t>
  </si>
  <si>
    <t>Market price for Electric Energy. Typical values (Dec '22): 0.125 $/kWh in the US and 0.220 $/kWh in Europe</t>
  </si>
  <si>
    <t>Maintenance cost as a percentage on acquisition cost (eg. 10%)</t>
  </si>
  <si>
    <t>[US$/Trip]</t>
  </si>
  <si>
    <t>[US$/Seat]</t>
  </si>
  <si>
    <t>[US$/NM/Seat]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</si>
</sst>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52">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2" fontId="6" fillId="0" borderId="5" xfId="1" applyNumberFormat="1" applyFont="1" applyBorder="1" applyAlignment="1">
      <alignment horizontal="center"/>
    </xf>
    <xf numFmtId="2" fontId="6" fillId="0" borderId="6" xfId="1" applyNumberFormat="1" applyFont="1" applyBorder="1" applyAlignment="1">
      <alignment horizontal="center"/>
    </xf>
    <xf numFmtId="2" fontId="6" fillId="0" borderId="2" xfId="1" applyNumberFormat="1" applyFont="1" applyBorder="1" applyAlignment="1">
      <alignment horizontal="center"/>
    </xf>
    <xf numFmtId="2" fontId="6" fillId="0" borderId="9" xfId="1" applyNumberFormat="1" applyFont="1" applyBorder="1" applyAlignment="1">
      <alignment horizontal="center"/>
    </xf>
    <xf numFmtId="2" fontId="6" fillId="0" borderId="16" xfId="1" applyNumberFormat="1" applyFont="1" applyBorder="1" applyAlignment="1">
      <alignment horizontal="center"/>
    </xf>
    <xf numFmtId="2" fontId="6" fillId="0" borderId="3" xfId="1" applyNumberFormat="1" applyFont="1" applyBorder="1" applyAlignment="1">
      <alignment horizontal="center"/>
    </xf>
    <xf numFmtId="2" fontId="6" fillId="0" borderId="7" xfId="1" applyNumberFormat="1" applyFont="1" applyBorder="1" applyAlignment="1">
      <alignment horizontal="center"/>
    </xf>
    <xf numFmtId="2"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2" fontId="6"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10" fontId="6" fillId="0" borderId="1" xfId="1" applyNumberFormat="1" applyFont="1" applyBorder="1" applyAlignment="1">
      <alignment horizontal="center" vertical="center"/>
    </xf>
    <xf numFmtId="2" fontId="6" fillId="0" borderId="5" xfId="1" applyNumberFormat="1" applyFont="1" applyBorder="1" applyAlignment="1">
      <alignment horizontal="center" vertical="center"/>
    </xf>
    <xf numFmtId="9" fontId="6" fillId="0" borderId="5" xfId="1" applyNumberFormat="1" applyFont="1" applyBorder="1" applyAlignment="1">
      <alignment horizontal="center" vertical="center"/>
    </xf>
    <xf numFmtId="10" fontId="6" fillId="0" borderId="5" xfId="1" applyNumberFormat="1" applyFont="1" applyBorder="1" applyAlignment="1">
      <alignment horizontal="center" vertical="center"/>
    </xf>
    <xf numFmtId="2" fontId="6" fillId="0" borderId="6" xfId="1" applyNumberFormat="1" applyFont="1" applyBorder="1" applyAlignment="1">
      <alignment horizontal="center" vertical="center"/>
    </xf>
    <xf numFmtId="9" fontId="6" fillId="0" borderId="6" xfId="1" applyNumberFormat="1" applyFont="1" applyBorder="1" applyAlignment="1">
      <alignment horizontal="center" vertical="center"/>
    </xf>
    <xf numFmtId="10" fontId="6" fillId="0" borderId="6" xfId="1" applyNumberFormat="1" applyFont="1" applyBorder="1" applyAlignment="1">
      <alignment horizontal="center" vertical="center"/>
    </xf>
    <xf numFmtId="2" fontId="6" fillId="0" borderId="2" xfId="1" applyNumberFormat="1" applyFont="1" applyBorder="1" applyAlignment="1">
      <alignment horizontal="center" vertical="center"/>
    </xf>
    <xf numFmtId="9" fontId="6" fillId="0" borderId="2" xfId="1" applyNumberFormat="1" applyFont="1" applyBorder="1" applyAlignment="1">
      <alignment horizontal="center" vertical="center"/>
    </xf>
    <xf numFmtId="10" fontId="6" fillId="0" borderId="2" xfId="1" applyNumberFormat="1" applyFont="1" applyBorder="1" applyAlignment="1">
      <alignment horizontal="center" vertical="center"/>
    </xf>
    <xf numFmtId="2" fontId="6" fillId="0" borderId="9" xfId="1" applyNumberFormat="1" applyFont="1" applyBorder="1" applyAlignment="1">
      <alignment horizontal="center" vertical="center"/>
    </xf>
    <xf numFmtId="9" fontId="6" fillId="0" borderId="9" xfId="1" applyNumberFormat="1" applyFont="1" applyBorder="1" applyAlignment="1">
      <alignment horizontal="center" vertical="center"/>
    </xf>
    <xf numFmtId="10" fontId="6" fillId="0" borderId="9" xfId="1" applyNumberFormat="1" applyFont="1" applyBorder="1" applyAlignment="1">
      <alignment horizontal="center" vertical="center"/>
    </xf>
    <xf numFmtId="2" fontId="6" fillId="0" borderId="16" xfId="1" applyNumberFormat="1" applyFont="1" applyBorder="1" applyAlignment="1">
      <alignment horizontal="center" vertical="center"/>
    </xf>
    <xf numFmtId="9" fontId="6" fillId="0" borderId="16" xfId="1" applyNumberFormat="1" applyFont="1" applyBorder="1" applyAlignment="1">
      <alignment horizontal="center" vertical="center"/>
    </xf>
    <xf numFmtId="10" fontId="6" fillId="0" borderId="16" xfId="1" applyNumberFormat="1" applyFont="1" applyBorder="1" applyAlignment="1">
      <alignment horizontal="center" vertical="center"/>
    </xf>
    <xf numFmtId="2" fontId="6" fillId="0" borderId="3" xfId="1" applyNumberFormat="1" applyFont="1" applyBorder="1" applyAlignment="1">
      <alignment horizontal="center" vertical="center"/>
    </xf>
    <xf numFmtId="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2" fontId="6" fillId="0" borderId="7" xfId="1" applyNumberFormat="1" applyFont="1" applyBorder="1" applyAlignment="1">
      <alignment horizontal="center" vertical="center"/>
    </xf>
    <xf numFmtId="9" fontId="6" fillId="0" borderId="7" xfId="1" applyNumberFormat="1" applyFont="1" applyBorder="1" applyAlignment="1">
      <alignment horizontal="center" vertical="center"/>
    </xf>
    <xf numFmtId="10" fontId="6" fillId="0" borderId="7" xfId="1" applyNumberFormat="1" applyFont="1" applyBorder="1" applyAlignment="1">
      <alignment horizontal="center" vertical="center"/>
    </xf>
    <xf numFmtId="2" fontId="6" fillId="0" borderId="10" xfId="1" applyNumberFormat="1" applyFont="1" applyBorder="1" applyAlignment="1">
      <alignment horizontal="center" vertical="center"/>
    </xf>
    <xf numFmtId="9" fontId="6" fillId="0" borderId="10" xfId="1" applyNumberFormat="1" applyFont="1" applyBorder="1" applyAlignment="1">
      <alignment horizontal="center" vertical="center"/>
    </xf>
    <xf numFmtId="10" fontId="6" fillId="0" borderId="10" xfId="1" applyNumberFormat="1" applyFont="1" applyBorder="1" applyAlignment="1">
      <alignment horizontal="center" vertical="center"/>
    </xf>
    <xf numFmtId="164" fontId="4" fillId="0" borderId="36" xfId="1" applyNumberFormat="1" applyFont="1" applyBorder="1" applyAlignment="1"/>
    <xf numFmtId="164" fontId="4" fillId="0" borderId="0" xfId="0" applyNumberFormat="1" applyFont="1" applyAlignment="1">
      <alignment horizontal="center"/>
    </xf>
    <xf numFmtId="164" fontId="5" fillId="12" borderId="37" xfId="0" applyNumberFormat="1" applyFont="1" applyFill="1" applyBorder="1" applyAlignment="1">
      <alignment horizontal="center"/>
    </xf>
    <xf numFmtId="9" fontId="4" fillId="0" borderId="36" xfId="1" applyNumberFormat="1" applyFont="1" applyBorder="1" applyAlignment="1"/>
    <xf numFmtId="10" fontId="4" fillId="0" borderId="38" xfId="1" applyNumberFormat="1" applyFont="1" applyBorder="1" applyAlignment="1"/>
    <xf numFmtId="9" fontId="4" fillId="0" borderId="38" xfId="1" applyNumberFormat="1" applyFont="1" applyBorder="1" applyAlignment="1"/>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7.725265858103729E-2</c:v>
                </c:pt>
                <c:pt idx="1">
                  <c:v>0.14808210445688813</c:v>
                </c:pt>
                <c:pt idx="2">
                  <c:v>0.33918178806876897</c:v>
                </c:pt>
                <c:pt idx="3">
                  <c:v>2.5858494820941613E-2</c:v>
                </c:pt>
                <c:pt idx="4">
                  <c:v>0.11643427141420515</c:v>
                </c:pt>
                <c:pt idx="5">
                  <c:v>0.29319068265815884</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0.16984660572029087</c:v>
                </c:pt>
                <c:pt idx="1">
                  <c:v>0.30351541889030487</c:v>
                </c:pt>
                <c:pt idx="2">
                  <c:v>0.35641351337705435</c:v>
                </c:pt>
                <c:pt idx="3">
                  <c:v>3.7596638976660615E-2</c:v>
                </c:pt>
                <c:pt idx="4">
                  <c:v>1.4994833560585841E-2</c:v>
                </c:pt>
                <c:pt idx="5">
                  <c:v>0.11763298947510337</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2831468.5386191462</c:v>
                </c:pt>
                <c:pt idx="1">
                  <c:v>762915.27954516199</c:v>
                </c:pt>
                <c:pt idx="2">
                  <c:v>744467.85276073625</c:v>
                </c:pt>
                <c:pt idx="3">
                  <c:v>544473.77198929386</c:v>
                </c:pt>
                <c:pt idx="4">
                  <c:v>111948.72707113571</c:v>
                </c:pt>
                <c:pt idx="5">
                  <c:v>2042186.715215167</c:v>
                </c:pt>
                <c:pt idx="6">
                  <c:v>135712.05213491563</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73" t="s">
        <v>104</v>
      </c>
      <c r="B1" s="374"/>
      <c r="D1" s="235" t="s">
        <v>389</v>
      </c>
    </row>
    <row r="2" spans="1:4" ht="16" thickBot="1" x14ac:dyDescent="0.4"/>
    <row r="3" spans="1:4" ht="16" thickBot="1" x14ac:dyDescent="0.4">
      <c r="A3" s="4" t="s">
        <v>171</v>
      </c>
      <c r="B3" s="5" t="s">
        <v>172</v>
      </c>
      <c r="D3" s="4" t="s">
        <v>399</v>
      </c>
    </row>
    <row r="4" spans="1:4" ht="16" thickBot="1" x14ac:dyDescent="0.4">
      <c r="A4" s="6" t="s">
        <v>173</v>
      </c>
      <c r="B4" s="7" t="s">
        <v>114</v>
      </c>
      <c r="D4" s="6" t="s">
        <v>400</v>
      </c>
    </row>
    <row r="5" spans="1:4" ht="16" thickBot="1" x14ac:dyDescent="0.4">
      <c r="A5" s="6" t="s">
        <v>174</v>
      </c>
      <c r="B5" s="7" t="s">
        <v>175</v>
      </c>
      <c r="D5" s="236"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36" t="s">
        <v>396</v>
      </c>
    </row>
    <row r="12" spans="1:4" ht="16" thickBot="1" x14ac:dyDescent="0.4">
      <c r="A12" s="14" t="s">
        <v>110</v>
      </c>
      <c r="B12" s="15">
        <v>1</v>
      </c>
      <c r="D12" s="6" t="s">
        <v>397</v>
      </c>
    </row>
    <row r="13" spans="1:4" ht="16" thickBot="1" x14ac:dyDescent="0.4">
      <c r="A13" s="10" t="s">
        <v>103</v>
      </c>
      <c r="B13" s="16">
        <v>0.55000000000000004</v>
      </c>
      <c r="D13" s="236" t="s">
        <v>408</v>
      </c>
    </row>
    <row r="14" spans="1:4" ht="16" thickBot="1" x14ac:dyDescent="0.4">
      <c r="A14" s="17" t="s">
        <v>374</v>
      </c>
      <c r="B14" s="18">
        <v>3</v>
      </c>
      <c r="D14" s="6" t="s">
        <v>398</v>
      </c>
    </row>
    <row r="15" spans="1:4" ht="16" thickBot="1" x14ac:dyDescent="0.4"/>
    <row r="16" spans="1:4" x14ac:dyDescent="0.35">
      <c r="A16" s="19" t="s">
        <v>184</v>
      </c>
      <c r="B16" s="20">
        <v>1</v>
      </c>
      <c r="D16" s="111" t="s">
        <v>402</v>
      </c>
    </row>
    <row r="17" spans="1:4" x14ac:dyDescent="0.35">
      <c r="A17" s="21" t="s">
        <v>108</v>
      </c>
      <c r="B17" s="22" t="s">
        <v>116</v>
      </c>
      <c r="D17" s="237" t="s">
        <v>392</v>
      </c>
    </row>
    <row r="18" spans="1:4" ht="16" thickBot="1" x14ac:dyDescent="0.4">
      <c r="A18" s="23" t="s">
        <v>117</v>
      </c>
      <c r="B18" s="24">
        <v>0.93</v>
      </c>
      <c r="D18" s="114"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abSelected="1" zoomScale="55" zoomScaleNormal="55" workbookViewId="0">
      <selection sqref="A1:I1"/>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77" t="s">
        <v>317</v>
      </c>
      <c r="B1" s="378"/>
      <c r="C1" s="378"/>
      <c r="D1" s="378"/>
      <c r="E1" s="378"/>
      <c r="F1" s="378"/>
      <c r="G1" s="378"/>
      <c r="H1" s="378"/>
      <c r="I1" s="379"/>
      <c r="K1" s="443" t="s">
        <v>318</v>
      </c>
      <c r="L1" s="444"/>
    </row>
    <row r="2" spans="1:12" ht="16" thickBot="1" x14ac:dyDescent="0.4">
      <c r="A2" s="163"/>
      <c r="B2" s="163"/>
      <c r="C2" s="163"/>
      <c r="D2" s="163"/>
      <c r="E2" s="163"/>
      <c r="F2" s="163"/>
      <c r="G2" s="163"/>
      <c r="H2" s="163"/>
      <c r="I2" s="163"/>
    </row>
    <row r="3" spans="1:12" ht="22" customHeight="1" thickBot="1" x14ac:dyDescent="0.4">
      <c r="A3" s="332" t="s">
        <v>319</v>
      </c>
      <c r="B3" s="333" t="s">
        <v>320</v>
      </c>
      <c r="C3" s="334" t="s">
        <v>464</v>
      </c>
      <c r="D3" s="334" t="s">
        <v>470</v>
      </c>
      <c r="E3" s="334" t="s">
        <v>321</v>
      </c>
      <c r="F3" s="334" t="s">
        <v>322</v>
      </c>
      <c r="G3" s="334" t="s">
        <v>323</v>
      </c>
      <c r="H3" s="334" t="s">
        <v>471</v>
      </c>
      <c r="I3" s="334" t="s">
        <v>472</v>
      </c>
      <c r="K3" s="337" t="s">
        <v>319</v>
      </c>
      <c r="L3" s="338" t="s">
        <v>464</v>
      </c>
    </row>
    <row r="4" spans="1:12" x14ac:dyDescent="0.35">
      <c r="A4" s="445" t="s">
        <v>324</v>
      </c>
      <c r="B4" s="308" t="s">
        <v>204</v>
      </c>
      <c r="C4" s="309">
        <v>1722935.786510326</v>
      </c>
      <c r="D4" s="309">
        <v>870.16958914662928</v>
      </c>
      <c r="E4" s="309">
        <v>1011.8251036588713</v>
      </c>
      <c r="F4" s="309">
        <v>956.23031774354865</v>
      </c>
      <c r="G4" s="309">
        <v>4.3508479457331468</v>
      </c>
      <c r="H4" s="309">
        <v>21.754239728665731</v>
      </c>
      <c r="I4" s="309">
        <v>0.10877119864332867</v>
      </c>
      <c r="K4" s="279" t="s">
        <v>324</v>
      </c>
      <c r="L4" s="310">
        <f>SUM(C4:C6)</f>
        <v>2831468.5386191462</v>
      </c>
    </row>
    <row r="5" spans="1:12" x14ac:dyDescent="0.35">
      <c r="A5" s="445"/>
      <c r="B5" s="311" t="s">
        <v>210</v>
      </c>
      <c r="C5" s="312">
        <v>701440.5271339165</v>
      </c>
      <c r="D5" s="312">
        <v>354.26289249187704</v>
      </c>
      <c r="E5" s="312">
        <v>411.93359592078724</v>
      </c>
      <c r="F5" s="312">
        <v>389.29988185920553</v>
      </c>
      <c r="G5" s="312">
        <v>1.7713144624593853</v>
      </c>
      <c r="H5" s="312">
        <v>8.856572312296926</v>
      </c>
      <c r="I5" s="312">
        <v>4.4282861561484629E-2</v>
      </c>
      <c r="K5" s="179" t="s">
        <v>325</v>
      </c>
      <c r="L5" s="313">
        <f>SUM(C7:C9)</f>
        <v>762915.27954516199</v>
      </c>
    </row>
    <row r="6" spans="1:12" ht="16" thickBot="1" x14ac:dyDescent="0.4">
      <c r="A6" s="446"/>
      <c r="B6" s="314" t="s">
        <v>326</v>
      </c>
      <c r="C6" s="315">
        <v>407092.22497490374</v>
      </c>
      <c r="D6" s="315">
        <v>205.60213382570896</v>
      </c>
      <c r="E6" s="315">
        <v>239.0722486345453</v>
      </c>
      <c r="F6" s="315">
        <v>225.93641079748238</v>
      </c>
      <c r="G6" s="315">
        <v>1.0280106691285449</v>
      </c>
      <c r="H6" s="315">
        <v>5.1400533456427242</v>
      </c>
      <c r="I6" s="315">
        <v>2.5700266728213621E-2</v>
      </c>
      <c r="K6" s="179" t="s">
        <v>146</v>
      </c>
      <c r="L6" s="313">
        <f>SUM(C10:C12)</f>
        <v>744467.85276073625</v>
      </c>
    </row>
    <row r="7" spans="1:12" x14ac:dyDescent="0.35">
      <c r="A7" s="415" t="s">
        <v>325</v>
      </c>
      <c r="B7" s="308" t="s">
        <v>217</v>
      </c>
      <c r="C7" s="309">
        <v>666666</v>
      </c>
      <c r="D7" s="309">
        <v>336.7</v>
      </c>
      <c r="E7" s="309">
        <v>391.51162790697674</v>
      </c>
      <c r="F7" s="309">
        <v>370</v>
      </c>
      <c r="G7" s="309">
        <v>1.6835</v>
      </c>
      <c r="H7" s="309">
        <v>8.4175000000000004</v>
      </c>
      <c r="I7" s="309">
        <v>4.20875E-2</v>
      </c>
      <c r="K7" s="179" t="s">
        <v>328</v>
      </c>
      <c r="L7" s="313">
        <f>SUM(C13:C14)</f>
        <v>544473.77198929386</v>
      </c>
    </row>
    <row r="8" spans="1:12" x14ac:dyDescent="0.35">
      <c r="A8" s="416"/>
      <c r="B8" s="316" t="s">
        <v>221</v>
      </c>
      <c r="C8" s="312">
        <v>63063</v>
      </c>
      <c r="D8" s="312">
        <v>31.85</v>
      </c>
      <c r="E8" s="312">
        <v>37.034883720930232</v>
      </c>
      <c r="F8" s="312">
        <v>35</v>
      </c>
      <c r="G8" s="312">
        <v>0.15925</v>
      </c>
      <c r="H8" s="312">
        <v>0.79625000000000001</v>
      </c>
      <c r="I8" s="312">
        <v>3.9812500000000004E-3</v>
      </c>
      <c r="K8" s="179" t="s">
        <v>329</v>
      </c>
      <c r="L8" s="313">
        <f>SUM(C15:C17)</f>
        <v>111948.72707113571</v>
      </c>
    </row>
    <row r="9" spans="1:12" ht="16" thickBot="1" x14ac:dyDescent="0.4">
      <c r="A9" s="417"/>
      <c r="B9" s="317" t="s">
        <v>330</v>
      </c>
      <c r="C9" s="315">
        <v>33186.279545162004</v>
      </c>
      <c r="D9" s="315">
        <v>16.760747245031315</v>
      </c>
      <c r="E9" s="315">
        <v>19.489240982594552</v>
      </c>
      <c r="F9" s="315">
        <v>18.418403565968475</v>
      </c>
      <c r="G9" s="315">
        <v>8.3803736225156578E-2</v>
      </c>
      <c r="H9" s="315">
        <v>0.41901868112578289</v>
      </c>
      <c r="I9" s="315">
        <v>2.0950934056289143E-3</v>
      </c>
      <c r="K9" s="179" t="s">
        <v>331</v>
      </c>
      <c r="L9" s="313">
        <f>SUM(C18:C39,C44)</f>
        <v>2042186.715215167</v>
      </c>
    </row>
    <row r="10" spans="1:12" ht="16" thickBot="1" x14ac:dyDescent="0.4">
      <c r="A10" s="424" t="s">
        <v>327</v>
      </c>
      <c r="B10" s="308" t="s">
        <v>146</v>
      </c>
      <c r="C10" s="309">
        <v>370247.85276073625</v>
      </c>
      <c r="D10" s="309">
        <v>186.99386503067487</v>
      </c>
      <c r="E10" s="309">
        <v>217.43472677985451</v>
      </c>
      <c r="F10" s="309">
        <v>205.48776376997239</v>
      </c>
      <c r="G10" s="309">
        <v>0.93496932515337439</v>
      </c>
      <c r="H10" s="309">
        <v>4.6748466257668717</v>
      </c>
      <c r="I10" s="309">
        <v>2.3374233128834361E-2</v>
      </c>
      <c r="K10" s="182" t="s">
        <v>332</v>
      </c>
      <c r="L10" s="318">
        <f>SUM(C45:C46)</f>
        <v>135712.05213491563</v>
      </c>
    </row>
    <row r="11" spans="1:12" x14ac:dyDescent="0.35">
      <c r="A11" s="425"/>
      <c r="B11" s="311" t="s">
        <v>333</v>
      </c>
      <c r="C11" s="312">
        <v>374220</v>
      </c>
      <c r="D11" s="312">
        <v>189</v>
      </c>
      <c r="E11" s="312">
        <v>219.76744186046511</v>
      </c>
      <c r="F11" s="312">
        <v>207.69230769230768</v>
      </c>
      <c r="G11" s="312">
        <v>0.94499999999999995</v>
      </c>
      <c r="H11" s="312">
        <v>4.7249999999999996</v>
      </c>
      <c r="I11" s="312">
        <v>2.3625E-2</v>
      </c>
      <c r="L11" s="296"/>
    </row>
    <row r="12" spans="1:12" ht="16" thickBot="1" x14ac:dyDescent="0.4">
      <c r="A12" s="426"/>
      <c r="B12" s="314" t="s">
        <v>313</v>
      </c>
      <c r="C12" s="315">
        <v>0</v>
      </c>
      <c r="D12" s="315">
        <v>0</v>
      </c>
      <c r="E12" s="315">
        <v>0</v>
      </c>
      <c r="F12" s="315">
        <v>0</v>
      </c>
      <c r="G12" s="315">
        <v>0</v>
      </c>
      <c r="H12" s="315">
        <v>0</v>
      </c>
      <c r="I12" s="315">
        <v>0</v>
      </c>
    </row>
    <row r="13" spans="1:12" x14ac:dyDescent="0.35">
      <c r="A13" s="441" t="s">
        <v>328</v>
      </c>
      <c r="B13" s="308" t="s">
        <v>334</v>
      </c>
      <c r="C13" s="309">
        <v>329927.43639229389</v>
      </c>
      <c r="D13" s="309">
        <v>166.63001837994642</v>
      </c>
      <c r="E13" s="309">
        <v>193.75583532551909</v>
      </c>
      <c r="F13" s="309">
        <v>183.10991030763341</v>
      </c>
      <c r="G13" s="309">
        <v>0.8331500918997321</v>
      </c>
      <c r="H13" s="309">
        <v>4.1657504594986605</v>
      </c>
      <c r="I13" s="309">
        <v>2.0828752297493303E-2</v>
      </c>
    </row>
    <row r="14" spans="1:12" ht="16" thickBot="1" x14ac:dyDescent="0.4">
      <c r="A14" s="442"/>
      <c r="B14" s="317" t="s">
        <v>335</v>
      </c>
      <c r="C14" s="315">
        <v>214546.335597</v>
      </c>
      <c r="D14" s="315">
        <v>108.35673515000001</v>
      </c>
      <c r="E14" s="315">
        <v>125.99620366279071</v>
      </c>
      <c r="F14" s="315">
        <v>119.07333532967033</v>
      </c>
      <c r="G14" s="315">
        <v>0.54178367575000008</v>
      </c>
      <c r="H14" s="315">
        <v>2.70891837875</v>
      </c>
      <c r="I14" s="315">
        <v>1.3544591893750003E-2</v>
      </c>
    </row>
    <row r="15" spans="1:12" x14ac:dyDescent="0.35">
      <c r="A15" s="447" t="s">
        <v>329</v>
      </c>
      <c r="B15" s="308" t="s">
        <v>227</v>
      </c>
      <c r="C15" s="309">
        <v>76617.962504396448</v>
      </c>
      <c r="D15" s="309">
        <v>38.695940658786085</v>
      </c>
      <c r="E15" s="309">
        <v>44.995279835797774</v>
      </c>
      <c r="F15" s="309">
        <v>42.523011712951742</v>
      </c>
      <c r="G15" s="309">
        <v>0.19347970329393044</v>
      </c>
      <c r="H15" s="309">
        <v>0.96739851646965214</v>
      </c>
      <c r="I15" s="309">
        <v>4.8369925823482608E-3</v>
      </c>
    </row>
    <row r="16" spans="1:12" x14ac:dyDescent="0.35">
      <c r="A16" s="448"/>
      <c r="B16" s="311" t="s">
        <v>336</v>
      </c>
      <c r="C16" s="312">
        <v>280.31572799999998</v>
      </c>
      <c r="D16" s="312">
        <v>0.14157359999999999</v>
      </c>
      <c r="E16" s="312">
        <v>0.16462046511627906</v>
      </c>
      <c r="F16" s="312">
        <v>0.15557538461538462</v>
      </c>
      <c r="G16" s="312">
        <v>7.0786799999999995E-4</v>
      </c>
      <c r="H16" s="312">
        <v>3.5393399999999998E-3</v>
      </c>
      <c r="I16" s="312">
        <v>1.7696699999999999E-5</v>
      </c>
    </row>
    <row r="17" spans="1:9" ht="16" thickBot="1" x14ac:dyDescent="0.4">
      <c r="A17" s="449"/>
      <c r="B17" s="314" t="s">
        <v>337</v>
      </c>
      <c r="C17" s="315">
        <v>35050.448838739256</v>
      </c>
      <c r="D17" s="315">
        <v>17.702246888252148</v>
      </c>
      <c r="E17" s="315">
        <v>20.584008009595522</v>
      </c>
      <c r="F17" s="315">
        <v>19.453018558518842</v>
      </c>
      <c r="G17" s="315">
        <v>8.8511234441260744E-2</v>
      </c>
      <c r="H17" s="315">
        <v>0.44255617220630372</v>
      </c>
      <c r="I17" s="315">
        <v>2.2127808610315188E-3</v>
      </c>
    </row>
    <row r="18" spans="1:9" ht="15" customHeight="1" x14ac:dyDescent="0.35">
      <c r="A18" s="450" t="s">
        <v>331</v>
      </c>
      <c r="B18" s="316" t="s">
        <v>338</v>
      </c>
      <c r="C18" s="312">
        <v>138757.06782227533</v>
      </c>
      <c r="D18" s="312">
        <v>70.079327182967347</v>
      </c>
      <c r="E18" s="312">
        <v>81.487589747636449</v>
      </c>
      <c r="F18" s="312">
        <v>77.010249651612469</v>
      </c>
      <c r="G18" s="312">
        <v>0.35039663591483672</v>
      </c>
      <c r="H18" s="312">
        <v>1.7519831795741836</v>
      </c>
      <c r="I18" s="312">
        <v>8.7599158978709183E-3</v>
      </c>
    </row>
    <row r="19" spans="1:9" x14ac:dyDescent="0.35">
      <c r="A19" s="450"/>
      <c r="B19" s="311" t="s">
        <v>339</v>
      </c>
      <c r="C19" s="312">
        <v>85005.278045523955</v>
      </c>
      <c r="D19" s="312">
        <v>42.931958608850479</v>
      </c>
      <c r="E19" s="312">
        <v>49.920882103314511</v>
      </c>
      <c r="F19" s="312">
        <v>47.177976493242284</v>
      </c>
      <c r="G19" s="312">
        <v>0.21465979304425239</v>
      </c>
      <c r="H19" s="312">
        <v>1.0732989652212619</v>
      </c>
      <c r="I19" s="312">
        <v>5.3664948261063095E-3</v>
      </c>
    </row>
    <row r="20" spans="1:9" x14ac:dyDescent="0.35">
      <c r="A20" s="450"/>
      <c r="B20" s="311" t="s">
        <v>340</v>
      </c>
      <c r="C20" s="312">
        <v>262006.38453932389</v>
      </c>
      <c r="D20" s="312">
        <v>132.32645683804236</v>
      </c>
      <c r="E20" s="312">
        <v>153.86797306749114</v>
      </c>
      <c r="F20" s="312">
        <v>145.41368883301357</v>
      </c>
      <c r="G20" s="312">
        <v>0.66163228419021181</v>
      </c>
      <c r="H20" s="312">
        <v>3.308161420951059</v>
      </c>
      <c r="I20" s="312">
        <v>1.6540807104755296E-2</v>
      </c>
    </row>
    <row r="21" spans="1:9" x14ac:dyDescent="0.35">
      <c r="A21" s="450"/>
      <c r="B21" s="311" t="s">
        <v>341</v>
      </c>
      <c r="C21" s="312">
        <v>36577.950778174927</v>
      </c>
      <c r="D21" s="312">
        <v>18.47371251422976</v>
      </c>
      <c r="E21" s="312">
        <v>21.481061063057862</v>
      </c>
      <c r="F21" s="312">
        <v>20.300782982670064</v>
      </c>
      <c r="G21" s="312">
        <v>9.2368562571148796E-2</v>
      </c>
      <c r="H21" s="312">
        <v>0.46184281285574402</v>
      </c>
      <c r="I21" s="312">
        <v>2.3092140642787199E-3</v>
      </c>
    </row>
    <row r="22" spans="1:9" x14ac:dyDescent="0.35">
      <c r="A22" s="450"/>
      <c r="B22" s="311" t="s">
        <v>384</v>
      </c>
      <c r="C22" s="312">
        <v>12104.508011734817</v>
      </c>
      <c r="D22" s="312">
        <v>6.1133878847145544</v>
      </c>
      <c r="E22" s="312">
        <v>7.1085905636215747</v>
      </c>
      <c r="F22" s="312">
        <v>6.7180086645214878</v>
      </c>
      <c r="G22" s="312">
        <v>3.0566939423572772E-2</v>
      </c>
      <c r="H22" s="312">
        <v>0.15283469711786385</v>
      </c>
      <c r="I22" s="312">
        <v>7.6417348558931934E-4</v>
      </c>
    </row>
    <row r="23" spans="1:9" x14ac:dyDescent="0.35">
      <c r="A23" s="450"/>
      <c r="B23" s="311" t="s">
        <v>342</v>
      </c>
      <c r="C23" s="312">
        <v>21124.328557157824</v>
      </c>
      <c r="D23" s="312">
        <v>10.668852806645365</v>
      </c>
      <c r="E23" s="312">
        <v>12.405642798424843</v>
      </c>
      <c r="F23" s="312">
        <v>11.724014073236665</v>
      </c>
      <c r="G23" s="312">
        <v>5.3344264033226826E-2</v>
      </c>
      <c r="H23" s="312">
        <v>0.26672132016613415</v>
      </c>
      <c r="I23" s="312">
        <v>1.3336066008306706E-3</v>
      </c>
    </row>
    <row r="24" spans="1:9" x14ac:dyDescent="0.35">
      <c r="A24" s="450"/>
      <c r="B24" s="311" t="s">
        <v>343</v>
      </c>
      <c r="C24" s="312">
        <v>422273.47968191409</v>
      </c>
      <c r="D24" s="312">
        <v>213.26943418278489</v>
      </c>
      <c r="E24" s="312">
        <v>247.98771416602895</v>
      </c>
      <c r="F24" s="312">
        <v>234.36201558547791</v>
      </c>
      <c r="G24" s="312">
        <v>1.0663471709139245</v>
      </c>
      <c r="H24" s="312">
        <v>5.3317358545696223</v>
      </c>
      <c r="I24" s="312">
        <v>2.6658679272848113E-2</v>
      </c>
    </row>
    <row r="25" spans="1:9" x14ac:dyDescent="0.35">
      <c r="A25" s="450"/>
      <c r="B25" s="311" t="s">
        <v>344</v>
      </c>
      <c r="C25" s="312">
        <v>0</v>
      </c>
      <c r="D25" s="312">
        <v>0</v>
      </c>
      <c r="E25" s="312">
        <v>0</v>
      </c>
      <c r="F25" s="312">
        <v>0</v>
      </c>
      <c r="G25" s="312">
        <v>0</v>
      </c>
      <c r="H25" s="312">
        <v>0</v>
      </c>
      <c r="I25" s="312">
        <v>0</v>
      </c>
    </row>
    <row r="26" spans="1:9" x14ac:dyDescent="0.35">
      <c r="A26" s="450"/>
      <c r="B26" s="311" t="s">
        <v>345</v>
      </c>
      <c r="C26" s="312">
        <v>19577.92570814546</v>
      </c>
      <c r="D26" s="312">
        <v>9.8878412667401321</v>
      </c>
      <c r="E26" s="312">
        <v>11.497489845046665</v>
      </c>
      <c r="F26" s="312">
        <v>10.865759633780364</v>
      </c>
      <c r="G26" s="312">
        <v>4.9439206333700664E-2</v>
      </c>
      <c r="H26" s="312">
        <v>0.24719603166850329</v>
      </c>
      <c r="I26" s="312">
        <v>1.2359801583425166E-3</v>
      </c>
    </row>
    <row r="27" spans="1:9" x14ac:dyDescent="0.35">
      <c r="A27" s="450"/>
      <c r="B27" s="311" t="s">
        <v>346</v>
      </c>
      <c r="C27" s="312">
        <v>6739.6144925455628</v>
      </c>
      <c r="D27" s="312">
        <v>3.4038457033058398</v>
      </c>
      <c r="E27" s="312">
        <v>3.9579601201230696</v>
      </c>
      <c r="F27" s="312">
        <v>3.740489783852571</v>
      </c>
      <c r="G27" s="312">
        <v>1.7019228516529199E-2</v>
      </c>
      <c r="H27" s="312">
        <v>8.5096142582646001E-2</v>
      </c>
      <c r="I27" s="312">
        <v>4.2548071291322997E-4</v>
      </c>
    </row>
    <row r="28" spans="1:9" x14ac:dyDescent="0.35">
      <c r="A28" s="450"/>
      <c r="B28" s="311" t="s">
        <v>347</v>
      </c>
      <c r="C28" s="312">
        <v>14284.823079961749</v>
      </c>
      <c r="D28" s="312">
        <v>7.2145571110917919</v>
      </c>
      <c r="E28" s="312">
        <v>8.3890198966183629</v>
      </c>
      <c r="F28" s="312">
        <v>7.9280847374635073</v>
      </c>
      <c r="G28" s="312">
        <v>3.607278555545896E-2</v>
      </c>
      <c r="H28" s="312">
        <v>0.18036392777729479</v>
      </c>
      <c r="I28" s="312">
        <v>9.0181963888647399E-4</v>
      </c>
    </row>
    <row r="29" spans="1:9" x14ac:dyDescent="0.35">
      <c r="A29" s="450"/>
      <c r="B29" s="311" t="s">
        <v>348</v>
      </c>
      <c r="C29" s="312">
        <v>13193.349874703852</v>
      </c>
      <c r="D29" s="312">
        <v>6.6633080175271981</v>
      </c>
      <c r="E29" s="312">
        <v>7.7480325785199975</v>
      </c>
      <c r="F29" s="312">
        <v>7.3223165027771406</v>
      </c>
      <c r="G29" s="312">
        <v>3.3316540087635987E-2</v>
      </c>
      <c r="H29" s="312">
        <v>0.16658270043817996</v>
      </c>
      <c r="I29" s="312">
        <v>8.3291350219089966E-4</v>
      </c>
    </row>
    <row r="30" spans="1:9" x14ac:dyDescent="0.35">
      <c r="A30" s="450"/>
      <c r="B30" s="311" t="s">
        <v>349</v>
      </c>
      <c r="C30" s="312">
        <v>24605.457183841896</v>
      </c>
      <c r="D30" s="312">
        <v>12.426998577697928</v>
      </c>
      <c r="E30" s="312">
        <v>14.449998346160381</v>
      </c>
      <c r="F30" s="312">
        <v>13.656042393074646</v>
      </c>
      <c r="G30" s="312">
        <v>6.2134992888489643E-2</v>
      </c>
      <c r="H30" s="312">
        <v>0.31067496444244819</v>
      </c>
      <c r="I30" s="312">
        <v>1.5533748222122412E-3</v>
      </c>
    </row>
    <row r="31" spans="1:9" x14ac:dyDescent="0.35">
      <c r="A31" s="450"/>
      <c r="B31" s="311" t="s">
        <v>304</v>
      </c>
      <c r="C31" s="312">
        <v>9.8827960597864415</v>
      </c>
      <c r="D31" s="312">
        <v>4.9913111413062835E-3</v>
      </c>
      <c r="E31" s="312">
        <v>5.803850164309632E-3</v>
      </c>
      <c r="F31" s="312">
        <v>5.4849572981387727E-3</v>
      </c>
      <c r="G31" s="312">
        <v>2.4956555706531419E-5</v>
      </c>
      <c r="H31" s="312">
        <v>1.2478277853265708E-4</v>
      </c>
      <c r="I31" s="312">
        <v>6.2391389266328552E-7</v>
      </c>
    </row>
    <row r="32" spans="1:9" x14ac:dyDescent="0.35">
      <c r="A32" s="450"/>
      <c r="B32" s="311" t="s">
        <v>350</v>
      </c>
      <c r="C32" s="312">
        <v>12775.918085540197</v>
      </c>
      <c r="D32" s="312">
        <v>6.452483881585958</v>
      </c>
      <c r="E32" s="312">
        <v>7.5028882344022767</v>
      </c>
      <c r="F32" s="312">
        <v>7.0906416281164368</v>
      </c>
      <c r="G32" s="312">
        <v>3.2262419407929788E-2</v>
      </c>
      <c r="H32" s="312">
        <v>0.16131209703964894</v>
      </c>
      <c r="I32" s="312">
        <v>8.0656048519824465E-4</v>
      </c>
    </row>
    <row r="33" spans="1:9" x14ac:dyDescent="0.35">
      <c r="A33" s="450"/>
      <c r="B33" s="311" t="s">
        <v>17</v>
      </c>
      <c r="C33" s="312">
        <v>16559.7848595082</v>
      </c>
      <c r="D33" s="312">
        <v>8.3635277068223228</v>
      </c>
      <c r="E33" s="312">
        <v>9.7250322172352597</v>
      </c>
      <c r="F33" s="312">
        <v>9.1906897877168383</v>
      </c>
      <c r="G33" s="312">
        <v>4.1817638534111613E-2</v>
      </c>
      <c r="H33" s="312">
        <v>0.20908819267055806</v>
      </c>
      <c r="I33" s="312">
        <v>1.0454409633527902E-3</v>
      </c>
    </row>
    <row r="34" spans="1:9" x14ac:dyDescent="0.35">
      <c r="A34" s="450"/>
      <c r="B34" s="311" t="s">
        <v>351</v>
      </c>
      <c r="C34" s="312">
        <v>24111.928272511988</v>
      </c>
      <c r="D34" s="312">
        <v>12.177741551773732</v>
      </c>
      <c r="E34" s="312">
        <v>14.160164595085735</v>
      </c>
      <c r="F34" s="312">
        <v>13.382133573377727</v>
      </c>
      <c r="G34" s="312">
        <v>6.0888707758868656E-2</v>
      </c>
      <c r="H34" s="312">
        <v>0.30444353879434327</v>
      </c>
      <c r="I34" s="312">
        <v>1.5222176939717164E-3</v>
      </c>
    </row>
    <row r="35" spans="1:9" x14ac:dyDescent="0.35">
      <c r="A35" s="450"/>
      <c r="B35" s="311" t="s">
        <v>352</v>
      </c>
      <c r="C35" s="312">
        <v>0</v>
      </c>
      <c r="D35" s="312">
        <v>0</v>
      </c>
      <c r="E35" s="312">
        <v>0</v>
      </c>
      <c r="F35" s="312">
        <v>0</v>
      </c>
      <c r="G35" s="312">
        <v>0</v>
      </c>
      <c r="H35" s="312">
        <v>0</v>
      </c>
      <c r="I35" s="312">
        <v>0</v>
      </c>
    </row>
    <row r="36" spans="1:9" x14ac:dyDescent="0.35">
      <c r="A36" s="450"/>
      <c r="B36" s="311" t="s">
        <v>353</v>
      </c>
      <c r="C36" s="312">
        <v>31661.705068268726</v>
      </c>
      <c r="D36" s="312">
        <v>15.990760135489255</v>
      </c>
      <c r="E36" s="312">
        <v>18.593907134289832</v>
      </c>
      <c r="F36" s="312">
        <v>17.572263885153028</v>
      </c>
      <c r="G36" s="312">
        <v>7.9953800677446271E-2</v>
      </c>
      <c r="H36" s="312">
        <v>0.39976900338723137</v>
      </c>
      <c r="I36" s="312">
        <v>1.9988450169361569E-3</v>
      </c>
    </row>
    <row r="37" spans="1:9" x14ac:dyDescent="0.35">
      <c r="A37" s="450"/>
      <c r="B37" s="311" t="s">
        <v>90</v>
      </c>
      <c r="C37" s="312">
        <v>36965.766462856081</v>
      </c>
      <c r="D37" s="312">
        <v>18.669579021644484</v>
      </c>
      <c r="E37" s="312">
        <v>21.708812815865681</v>
      </c>
      <c r="F37" s="312">
        <v>20.516020902906025</v>
      </c>
      <c r="G37" s="312">
        <v>9.3347895108222417E-2</v>
      </c>
      <c r="H37" s="312">
        <v>0.46673947554111211</v>
      </c>
      <c r="I37" s="312">
        <v>2.3336973777055604E-3</v>
      </c>
    </row>
    <row r="38" spans="1:9" x14ac:dyDescent="0.35">
      <c r="A38" s="450"/>
      <c r="B38" s="311" t="s">
        <v>93</v>
      </c>
      <c r="C38" s="312">
        <v>28364.681960863534</v>
      </c>
      <c r="D38" s="312">
        <v>14.325596949931079</v>
      </c>
      <c r="E38" s="312">
        <v>16.657670872012883</v>
      </c>
      <c r="F38" s="312">
        <v>15.742414230693493</v>
      </c>
      <c r="G38" s="312">
        <v>7.1627984749655399E-2</v>
      </c>
      <c r="H38" s="312">
        <v>0.35813992374827697</v>
      </c>
      <c r="I38" s="312">
        <v>1.7906996187413849E-3</v>
      </c>
    </row>
    <row r="39" spans="1:9" ht="16" thickBot="1" x14ac:dyDescent="0.4">
      <c r="A39" s="450"/>
      <c r="B39" s="311" t="s">
        <v>9</v>
      </c>
      <c r="C39" s="312">
        <v>18612.193848188224</v>
      </c>
      <c r="D39" s="312">
        <v>9.4000979031253653</v>
      </c>
      <c r="E39" s="312">
        <v>10.930346398982984</v>
      </c>
      <c r="F39" s="312">
        <v>10.32977791552238</v>
      </c>
      <c r="G39" s="312">
        <v>4.7000489515626825E-2</v>
      </c>
      <c r="H39" s="312">
        <v>0.23500244757813413</v>
      </c>
      <c r="I39" s="312">
        <v>1.1750122378906707E-3</v>
      </c>
    </row>
    <row r="40" spans="1:9" ht="16" thickTop="1" x14ac:dyDescent="0.35">
      <c r="A40" s="450"/>
      <c r="B40" s="319" t="s">
        <v>354</v>
      </c>
      <c r="C40" s="320">
        <v>1225312.0291290998</v>
      </c>
      <c r="D40" s="320">
        <v>618.84445915611104</v>
      </c>
      <c r="E40" s="320">
        <v>719.58658041408262</v>
      </c>
      <c r="F40" s="320">
        <v>680.04885621550659</v>
      </c>
      <c r="G40" s="320">
        <v>3.0942222957805554</v>
      </c>
      <c r="H40" s="320">
        <v>15.471111478902776</v>
      </c>
      <c r="I40" s="320">
        <v>7.7355557394513885E-2</v>
      </c>
    </row>
    <row r="41" spans="1:9" x14ac:dyDescent="0.35">
      <c r="A41" s="450"/>
      <c r="B41" s="321" t="s">
        <v>355</v>
      </c>
      <c r="C41" s="322">
        <v>448156.44042990508</v>
      </c>
      <c r="D41" s="322">
        <v>226.34163658076014</v>
      </c>
      <c r="E41" s="322">
        <v>263.18794951251181</v>
      </c>
      <c r="F41" s="322">
        <v>248.72707316567048</v>
      </c>
      <c r="G41" s="322">
        <v>1.1317081829038007</v>
      </c>
      <c r="H41" s="322">
        <v>5.6585409145190031</v>
      </c>
      <c r="I41" s="322">
        <v>2.8292704572595018E-2</v>
      </c>
    </row>
    <row r="42" spans="1:9" ht="16" thickBot="1" x14ac:dyDescent="0.4">
      <c r="A42" s="450"/>
      <c r="B42" s="323" t="s">
        <v>356</v>
      </c>
      <c r="C42" s="324">
        <v>777155.58869919484</v>
      </c>
      <c r="D42" s="324">
        <v>392.50282257535093</v>
      </c>
      <c r="E42" s="324">
        <v>456.39863090157087</v>
      </c>
      <c r="F42" s="324">
        <v>431.3217830498362</v>
      </c>
      <c r="G42" s="324">
        <v>1.9625141128767547</v>
      </c>
      <c r="H42" s="324">
        <v>9.8125705643837726</v>
      </c>
      <c r="I42" s="324">
        <v>4.906285282191887E-2</v>
      </c>
    </row>
    <row r="43" spans="1:9" ht="16" thickTop="1" x14ac:dyDescent="0.35">
      <c r="A43" s="450"/>
      <c r="B43" s="319" t="s">
        <v>357</v>
      </c>
      <c r="C43" s="320">
        <v>2042186.7152151666</v>
      </c>
      <c r="D43" s="320">
        <v>1031.4074319268518</v>
      </c>
      <c r="E43" s="320">
        <v>1199.3109673568044</v>
      </c>
      <c r="F43" s="320">
        <v>1133.4147603591778</v>
      </c>
      <c r="G43" s="320">
        <v>5.1570371596342595</v>
      </c>
      <c r="H43" s="320">
        <v>25.785185798171295</v>
      </c>
      <c r="I43" s="320">
        <v>0.12892592899085648</v>
      </c>
    </row>
    <row r="44" spans="1:9" ht="16" thickBot="1" x14ac:dyDescent="0.4">
      <c r="A44" s="451"/>
      <c r="B44" s="325" t="s">
        <v>358</v>
      </c>
      <c r="C44" s="326">
        <v>816874.68608606677</v>
      </c>
      <c r="D44" s="326">
        <v>412.56297277074077</v>
      </c>
      <c r="E44" s="326">
        <v>479.72438694272182</v>
      </c>
      <c r="F44" s="326">
        <v>453.36590414367117</v>
      </c>
      <c r="G44" s="326">
        <v>2.0628148638537041</v>
      </c>
      <c r="H44" s="326">
        <v>10.314074319268519</v>
      </c>
      <c r="I44" s="326">
        <v>5.1570371596342604E-2</v>
      </c>
    </row>
    <row r="45" spans="1:9" x14ac:dyDescent="0.35">
      <c r="A45" s="415" t="s">
        <v>332</v>
      </c>
      <c r="B45" s="308" t="s">
        <v>359</v>
      </c>
      <c r="C45" s="309">
        <v>8606.65718687136</v>
      </c>
      <c r="D45" s="309">
        <v>4.3467965590259396</v>
      </c>
      <c r="E45" s="309">
        <v>5.0544146035185342</v>
      </c>
      <c r="F45" s="309">
        <v>4.77669951541312</v>
      </c>
      <c r="G45" s="309">
        <v>2.1733982795129697E-2</v>
      </c>
      <c r="H45" s="309">
        <v>0.10866991397564849</v>
      </c>
      <c r="I45" s="309">
        <v>5.4334956987824241E-4</v>
      </c>
    </row>
    <row r="46" spans="1:9" ht="16" thickBot="1" x14ac:dyDescent="0.4">
      <c r="A46" s="417"/>
      <c r="B46" s="314" t="s">
        <v>360</v>
      </c>
      <c r="C46" s="327">
        <v>127105.39494804428</v>
      </c>
      <c r="D46" s="327">
        <v>64.194643913153683</v>
      </c>
      <c r="E46" s="327">
        <v>74.64493478273684</v>
      </c>
      <c r="F46" s="327">
        <v>70.54356473972932</v>
      </c>
      <c r="G46" s="327">
        <v>0.32097321956576841</v>
      </c>
      <c r="H46" s="327">
        <v>1.604866097828842</v>
      </c>
      <c r="I46" s="327">
        <v>8.0243304891442109E-3</v>
      </c>
    </row>
    <row r="47" spans="1:9" x14ac:dyDescent="0.35">
      <c r="A47" s="328" t="s">
        <v>361</v>
      </c>
      <c r="B47" s="329" t="s">
        <v>362</v>
      </c>
      <c r="C47" s="330">
        <v>7173172.9373355573</v>
      </c>
      <c r="D47" s="330">
        <v>3622.8146148159376</v>
      </c>
      <c r="E47" s="330">
        <v>4212.5751335069035</v>
      </c>
      <c r="F47" s="330">
        <v>3981.1149613361954</v>
      </c>
      <c r="G47" s="330">
        <v>18.114073074079691</v>
      </c>
      <c r="H47" s="330">
        <v>90.570365370398449</v>
      </c>
      <c r="I47" s="330">
        <v>0.45285182685199221</v>
      </c>
    </row>
    <row r="48" spans="1:9" ht="16" thickBot="1" x14ac:dyDescent="0.4">
      <c r="A48" s="331" t="s">
        <v>363</v>
      </c>
      <c r="B48" s="325" t="s">
        <v>364</v>
      </c>
      <c r="C48" s="326">
        <v>4205992.3465814954</v>
      </c>
      <c r="D48" s="326">
        <v>2124.2385588795428</v>
      </c>
      <c r="E48" s="326">
        <v>2470.0448359064444</v>
      </c>
      <c r="F48" s="326">
        <v>2334.3280866808163</v>
      </c>
      <c r="G48" s="326">
        <v>10.621192794397716</v>
      </c>
      <c r="H48" s="326">
        <v>53.105963971988579</v>
      </c>
      <c r="I48" s="326">
        <v>0.26552981985994284</v>
      </c>
    </row>
    <row r="49" spans="1:9" ht="16" thickBot="1" x14ac:dyDescent="0.4">
      <c r="A49" s="294"/>
      <c r="B49" s="163"/>
      <c r="C49" s="163"/>
      <c r="D49" s="163"/>
      <c r="E49" s="163"/>
      <c r="F49" s="163"/>
      <c r="G49" s="163"/>
      <c r="H49" s="163"/>
      <c r="I49" s="163"/>
    </row>
    <row r="50" spans="1:9" ht="25.5" thickBot="1" x14ac:dyDescent="0.4">
      <c r="A50" s="377" t="s">
        <v>365</v>
      </c>
      <c r="B50" s="378"/>
      <c r="C50" s="379"/>
      <c r="D50" s="240"/>
      <c r="E50" s="240"/>
      <c r="F50" s="240"/>
      <c r="G50" s="240"/>
      <c r="H50" s="294"/>
      <c r="I50" s="163"/>
    </row>
    <row r="51" spans="1:9" ht="16" thickBot="1" x14ac:dyDescent="0.4">
      <c r="A51" s="294"/>
      <c r="B51" s="294"/>
      <c r="C51" s="294"/>
      <c r="D51" s="294"/>
      <c r="E51" s="294"/>
      <c r="F51" s="297"/>
      <c r="G51" s="294"/>
      <c r="H51" s="294"/>
      <c r="I51" s="163"/>
    </row>
    <row r="52" spans="1:9" ht="21.5" customHeight="1" thickBot="1" x14ac:dyDescent="0.4">
      <c r="A52" s="335" t="s">
        <v>319</v>
      </c>
      <c r="B52" s="336" t="s">
        <v>366</v>
      </c>
      <c r="C52" s="334" t="s">
        <v>464</v>
      </c>
      <c r="D52" s="163"/>
      <c r="E52" s="163"/>
      <c r="F52" s="163"/>
      <c r="G52" s="163"/>
      <c r="H52" s="163"/>
      <c r="I52" s="163"/>
    </row>
    <row r="53" spans="1:9" x14ac:dyDescent="0.35">
      <c r="A53" s="427" t="s">
        <v>367</v>
      </c>
      <c r="B53" s="298" t="s">
        <v>368</v>
      </c>
      <c r="C53" s="299">
        <v>1268359.074872599</v>
      </c>
      <c r="D53" s="163"/>
      <c r="E53" s="163"/>
      <c r="F53" s="163"/>
      <c r="G53" s="163"/>
      <c r="H53" s="163"/>
      <c r="I53" s="163"/>
    </row>
    <row r="54" spans="1:9" x14ac:dyDescent="0.35">
      <c r="A54" s="428"/>
      <c r="B54" s="300" t="s">
        <v>369</v>
      </c>
      <c r="C54" s="301">
        <v>167000.61152489221</v>
      </c>
      <c r="D54" s="302"/>
      <c r="E54" s="302"/>
      <c r="F54" s="163"/>
      <c r="G54" s="163"/>
      <c r="H54" s="163"/>
      <c r="I54" s="163"/>
    </row>
    <row r="55" spans="1:9" x14ac:dyDescent="0.35">
      <c r="A55" s="428"/>
      <c r="B55" s="300" t="s">
        <v>370</v>
      </c>
      <c r="C55" s="301">
        <v>160658.81615052919</v>
      </c>
      <c r="D55" s="302"/>
      <c r="E55" s="302"/>
      <c r="F55" s="303"/>
      <c r="G55" s="163"/>
      <c r="H55" s="163"/>
      <c r="I55" s="163"/>
    </row>
    <row r="56" spans="1:9" x14ac:dyDescent="0.35">
      <c r="A56" s="428"/>
      <c r="B56" s="300" t="s">
        <v>371</v>
      </c>
      <c r="C56" s="301">
        <v>152203.08898471185</v>
      </c>
      <c r="D56" s="163"/>
      <c r="E56" s="163"/>
      <c r="F56" s="163"/>
      <c r="G56" s="163"/>
      <c r="H56" s="163"/>
      <c r="I56" s="163"/>
    </row>
    <row r="57" spans="1:9" ht="16" thickBot="1" x14ac:dyDescent="0.4">
      <c r="A57" s="428"/>
      <c r="B57" s="304" t="s">
        <v>372</v>
      </c>
      <c r="C57" s="305">
        <v>194481.7248137985</v>
      </c>
      <c r="D57" s="163"/>
      <c r="E57" s="163"/>
      <c r="F57" s="163"/>
      <c r="G57" s="163"/>
      <c r="H57" s="163"/>
      <c r="I57" s="163"/>
    </row>
    <row r="58" spans="1:9" ht="16" thickBot="1" x14ac:dyDescent="0.4">
      <c r="A58" s="429"/>
      <c r="B58" s="306" t="s">
        <v>373</v>
      </c>
      <c r="C58" s="307">
        <v>1942703.3163465306</v>
      </c>
      <c r="H58" s="296"/>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77" t="s">
        <v>457</v>
      </c>
      <c r="B1" s="378"/>
      <c r="C1" s="378"/>
      <c r="D1" s="378"/>
      <c r="E1" s="378"/>
      <c r="F1" s="379"/>
    </row>
    <row r="2" spans="1:19" ht="16" thickBot="1" x14ac:dyDescent="0.4"/>
    <row r="3" spans="1:19" ht="16" thickBot="1" x14ac:dyDescent="0.4">
      <c r="A3" s="213" t="s">
        <v>47</v>
      </c>
      <c r="B3" s="214" t="s">
        <v>101</v>
      </c>
      <c r="C3" s="214" t="s">
        <v>64</v>
      </c>
      <c r="D3" s="214" t="s">
        <v>88</v>
      </c>
      <c r="E3" s="215" t="s">
        <v>403</v>
      </c>
      <c r="F3" s="216" t="s">
        <v>89</v>
      </c>
      <c r="H3" s="6" t="s">
        <v>167</v>
      </c>
      <c r="I3" s="27" t="s">
        <v>168</v>
      </c>
    </row>
    <row r="4" spans="1:19" ht="15.5" customHeight="1" thickBot="1" x14ac:dyDescent="0.4">
      <c r="A4" s="389" t="s">
        <v>44</v>
      </c>
      <c r="B4" s="392"/>
      <c r="C4" s="28">
        <v>57</v>
      </c>
      <c r="D4" s="29" t="s">
        <v>0</v>
      </c>
      <c r="E4" s="30">
        <v>1554</v>
      </c>
      <c r="F4" s="31">
        <v>1</v>
      </c>
    </row>
    <row r="5" spans="1:19" ht="15.5" customHeight="1" x14ac:dyDescent="0.35">
      <c r="A5" s="390"/>
      <c r="B5" s="392"/>
      <c r="C5" s="32">
        <v>53</v>
      </c>
      <c r="D5" s="33" t="s">
        <v>1</v>
      </c>
      <c r="E5" s="34">
        <v>2777</v>
      </c>
      <c r="F5" s="35">
        <v>1</v>
      </c>
      <c r="H5" s="380" t="s">
        <v>404</v>
      </c>
      <c r="I5" s="381"/>
      <c r="J5" s="381"/>
      <c r="K5" s="381"/>
      <c r="L5" s="381"/>
      <c r="M5" s="381"/>
      <c r="N5" s="381"/>
      <c r="O5" s="382"/>
      <c r="P5" s="139"/>
      <c r="Q5" s="139"/>
      <c r="R5" s="139"/>
      <c r="S5" s="139"/>
    </row>
    <row r="6" spans="1:19" ht="15.5" customHeight="1" x14ac:dyDescent="0.35">
      <c r="A6" s="390"/>
      <c r="B6" s="392"/>
      <c r="C6" s="32">
        <v>55</v>
      </c>
      <c r="D6" s="33" t="s">
        <v>2</v>
      </c>
      <c r="E6" s="34">
        <v>176</v>
      </c>
      <c r="F6" s="35">
        <v>1</v>
      </c>
      <c r="H6" s="383"/>
      <c r="I6" s="384"/>
      <c r="J6" s="384"/>
      <c r="K6" s="384"/>
      <c r="L6" s="384"/>
      <c r="M6" s="384"/>
      <c r="N6" s="384"/>
      <c r="O6" s="385"/>
      <c r="P6" s="139"/>
      <c r="Q6" s="139"/>
      <c r="R6" s="139"/>
      <c r="S6" s="139"/>
    </row>
    <row r="7" spans="1:19" ht="15.5" customHeight="1" x14ac:dyDescent="0.35">
      <c r="A7" s="390"/>
      <c r="B7" s="392"/>
      <c r="C7" s="32">
        <v>55</v>
      </c>
      <c r="D7" s="33" t="s">
        <v>3</v>
      </c>
      <c r="E7" s="34">
        <v>267</v>
      </c>
      <c r="F7" s="35">
        <v>1</v>
      </c>
      <c r="H7" s="383"/>
      <c r="I7" s="384"/>
      <c r="J7" s="384"/>
      <c r="K7" s="384"/>
      <c r="L7" s="384"/>
      <c r="M7" s="384"/>
      <c r="N7" s="384"/>
      <c r="O7" s="385"/>
      <c r="P7" s="139"/>
      <c r="Q7" s="139"/>
      <c r="R7" s="139"/>
      <c r="S7" s="139"/>
    </row>
    <row r="8" spans="1:19" ht="16" customHeight="1" thickBot="1" x14ac:dyDescent="0.4">
      <c r="A8" s="390"/>
      <c r="B8" s="392"/>
      <c r="C8" s="36">
        <v>54</v>
      </c>
      <c r="D8" s="37" t="s">
        <v>4</v>
      </c>
      <c r="E8" s="38">
        <v>407</v>
      </c>
      <c r="F8" s="39">
        <v>1</v>
      </c>
      <c r="H8" s="383"/>
      <c r="I8" s="384"/>
      <c r="J8" s="384"/>
      <c r="K8" s="384"/>
      <c r="L8" s="384"/>
      <c r="M8" s="384"/>
      <c r="N8" s="384"/>
      <c r="O8" s="385"/>
      <c r="P8" s="139"/>
      <c r="Q8" s="139"/>
      <c r="R8" s="139"/>
      <c r="S8" s="139"/>
    </row>
    <row r="9" spans="1:19" ht="15.5" customHeight="1" x14ac:dyDescent="0.35">
      <c r="A9" s="390"/>
      <c r="B9" s="396" t="s">
        <v>65</v>
      </c>
      <c r="C9" s="28">
        <v>32</v>
      </c>
      <c r="D9" s="29" t="s">
        <v>5</v>
      </c>
      <c r="E9" s="30">
        <v>630.9</v>
      </c>
      <c r="F9" s="31">
        <v>1</v>
      </c>
      <c r="H9" s="383"/>
      <c r="I9" s="384"/>
      <c r="J9" s="384"/>
      <c r="K9" s="384"/>
      <c r="L9" s="384"/>
      <c r="M9" s="384"/>
      <c r="N9" s="384"/>
      <c r="O9" s="385"/>
      <c r="P9" s="139"/>
      <c r="Q9" s="139"/>
      <c r="R9" s="139"/>
      <c r="S9" s="139"/>
    </row>
    <row r="10" spans="1:19" ht="16" customHeight="1" thickBot="1" x14ac:dyDescent="0.4">
      <c r="A10" s="391"/>
      <c r="B10" s="397"/>
      <c r="C10" s="36">
        <v>32</v>
      </c>
      <c r="D10" s="40" t="s">
        <v>6</v>
      </c>
      <c r="E10" s="41">
        <v>70.099999999999994</v>
      </c>
      <c r="F10" s="42">
        <v>1</v>
      </c>
      <c r="H10" s="383"/>
      <c r="I10" s="384"/>
      <c r="J10" s="384"/>
      <c r="K10" s="384"/>
      <c r="L10" s="384"/>
      <c r="M10" s="384"/>
      <c r="N10" s="384"/>
      <c r="O10" s="385"/>
      <c r="P10" s="139"/>
      <c r="Q10" s="139"/>
      <c r="R10" s="139"/>
      <c r="S10" s="139"/>
    </row>
    <row r="11" spans="1:19" ht="14.5" customHeight="1" x14ac:dyDescent="0.35">
      <c r="A11" s="399" t="s">
        <v>45</v>
      </c>
      <c r="B11" s="398" t="s">
        <v>75</v>
      </c>
      <c r="C11" s="51">
        <v>72</v>
      </c>
      <c r="D11" s="43" t="s">
        <v>7</v>
      </c>
      <c r="E11" s="30"/>
      <c r="F11" s="31"/>
      <c r="H11" s="383"/>
      <c r="I11" s="384"/>
      <c r="J11" s="384"/>
      <c r="K11" s="384"/>
      <c r="L11" s="384"/>
      <c r="M11" s="384"/>
      <c r="N11" s="384"/>
      <c r="O11" s="385"/>
      <c r="P11" s="139"/>
      <c r="Q11" s="139"/>
      <c r="R11" s="139"/>
      <c r="S11" s="139"/>
    </row>
    <row r="12" spans="1:19" ht="16" customHeight="1" thickBot="1" x14ac:dyDescent="0.4">
      <c r="A12" s="400"/>
      <c r="B12" s="376"/>
      <c r="C12" s="36">
        <v>76</v>
      </c>
      <c r="D12" s="44" t="s">
        <v>8</v>
      </c>
      <c r="E12" s="41"/>
      <c r="F12" s="42"/>
      <c r="H12" s="383"/>
      <c r="I12" s="384"/>
      <c r="J12" s="384"/>
      <c r="K12" s="384"/>
      <c r="L12" s="384"/>
      <c r="M12" s="384"/>
      <c r="N12" s="384"/>
      <c r="O12" s="385"/>
      <c r="P12" s="139"/>
      <c r="Q12" s="139"/>
      <c r="R12" s="139"/>
      <c r="S12" s="139"/>
    </row>
    <row r="13" spans="1:19" ht="15.5" customHeight="1" x14ac:dyDescent="0.35">
      <c r="A13" s="400"/>
      <c r="B13" s="375" t="s">
        <v>76</v>
      </c>
      <c r="C13" s="28">
        <v>72</v>
      </c>
      <c r="D13" s="43" t="s">
        <v>50</v>
      </c>
      <c r="E13" s="30">
        <v>500</v>
      </c>
      <c r="F13" s="31">
        <v>1</v>
      </c>
      <c r="H13" s="383"/>
      <c r="I13" s="384"/>
      <c r="J13" s="384"/>
      <c r="K13" s="384"/>
      <c r="L13" s="384"/>
      <c r="M13" s="384"/>
      <c r="N13" s="384"/>
      <c r="O13" s="385"/>
      <c r="P13" s="139"/>
      <c r="Q13" s="139"/>
      <c r="R13" s="139"/>
      <c r="S13" s="139"/>
    </row>
    <row r="14" spans="1:19" ht="15.5" customHeight="1" x14ac:dyDescent="0.35">
      <c r="A14" s="400"/>
      <c r="B14" s="398"/>
      <c r="C14" s="32">
        <v>61</v>
      </c>
      <c r="D14" s="45" t="s">
        <v>51</v>
      </c>
      <c r="E14" s="34">
        <v>328</v>
      </c>
      <c r="F14" s="35">
        <v>1</v>
      </c>
      <c r="H14" s="383"/>
      <c r="I14" s="384"/>
      <c r="J14" s="384"/>
      <c r="K14" s="384"/>
      <c r="L14" s="384"/>
      <c r="M14" s="384"/>
      <c r="N14" s="384"/>
      <c r="O14" s="385"/>
      <c r="P14" s="139"/>
      <c r="Q14" s="139"/>
      <c r="R14" s="139"/>
      <c r="S14" s="139"/>
    </row>
    <row r="15" spans="1:19" ht="15.5" customHeight="1" x14ac:dyDescent="0.35">
      <c r="A15" s="400"/>
      <c r="B15" s="398"/>
      <c r="C15" s="32">
        <v>63</v>
      </c>
      <c r="D15" s="45" t="s">
        <v>144</v>
      </c>
      <c r="E15" s="34">
        <v>424</v>
      </c>
      <c r="F15" s="35">
        <v>1</v>
      </c>
      <c r="H15" s="383"/>
      <c r="I15" s="384"/>
      <c r="J15" s="384"/>
      <c r="K15" s="384"/>
      <c r="L15" s="384"/>
      <c r="M15" s="384"/>
      <c r="N15" s="384"/>
      <c r="O15" s="385"/>
      <c r="P15" s="139"/>
      <c r="Q15" s="139"/>
      <c r="R15" s="139"/>
      <c r="S15" s="139"/>
    </row>
    <row r="16" spans="1:19" ht="15.5" customHeight="1" x14ac:dyDescent="0.35">
      <c r="A16" s="400"/>
      <c r="B16" s="398"/>
      <c r="C16" s="32">
        <v>61</v>
      </c>
      <c r="D16" s="45" t="s">
        <v>52</v>
      </c>
      <c r="E16" s="34">
        <v>680</v>
      </c>
      <c r="F16" s="35">
        <v>1</v>
      </c>
      <c r="H16" s="383"/>
      <c r="I16" s="384"/>
      <c r="J16" s="384"/>
      <c r="K16" s="384"/>
      <c r="L16" s="384"/>
      <c r="M16" s="384"/>
      <c r="N16" s="384"/>
      <c r="O16" s="385"/>
      <c r="P16" s="140"/>
      <c r="Q16" s="140"/>
      <c r="R16" s="140"/>
      <c r="S16" s="140"/>
    </row>
    <row r="17" spans="1:19" ht="15.5" customHeight="1" x14ac:dyDescent="0.35">
      <c r="A17" s="400"/>
      <c r="B17" s="398"/>
      <c r="C17" s="32"/>
      <c r="D17" s="45" t="s">
        <v>140</v>
      </c>
      <c r="E17" s="34">
        <v>277.5</v>
      </c>
      <c r="F17" s="35">
        <v>1</v>
      </c>
      <c r="H17" s="383"/>
      <c r="I17" s="384"/>
      <c r="J17" s="384"/>
      <c r="K17" s="384"/>
      <c r="L17" s="384"/>
      <c r="M17" s="384"/>
      <c r="N17" s="384"/>
      <c r="O17" s="385"/>
      <c r="P17" s="140"/>
      <c r="Q17" s="140"/>
      <c r="R17" s="140"/>
      <c r="S17" s="140"/>
    </row>
    <row r="18" spans="1:19" ht="15.5" customHeight="1" thickBot="1" x14ac:dyDescent="0.4">
      <c r="A18" s="400"/>
      <c r="B18" s="398"/>
      <c r="C18" s="32">
        <v>76</v>
      </c>
      <c r="D18" s="45" t="s">
        <v>8</v>
      </c>
      <c r="E18" s="34">
        <v>18.712</v>
      </c>
      <c r="F18" s="35">
        <v>1</v>
      </c>
      <c r="H18" s="386"/>
      <c r="I18" s="387"/>
      <c r="J18" s="387"/>
      <c r="K18" s="387"/>
      <c r="L18" s="387"/>
      <c r="M18" s="387"/>
      <c r="N18" s="387"/>
      <c r="O18" s="388"/>
      <c r="P18" s="140"/>
      <c r="Q18" s="140"/>
      <c r="R18" s="140"/>
      <c r="S18" s="140"/>
    </row>
    <row r="19" spans="1:19" ht="15.5" customHeight="1" x14ac:dyDescent="0.35">
      <c r="A19" s="400"/>
      <c r="B19" s="398"/>
      <c r="C19" s="32"/>
      <c r="D19" s="45" t="s">
        <v>53</v>
      </c>
      <c r="E19" s="34">
        <v>3000</v>
      </c>
      <c r="F19" s="35">
        <v>1</v>
      </c>
      <c r="H19" s="139"/>
      <c r="I19" s="139"/>
      <c r="J19" s="139"/>
      <c r="K19" s="139"/>
      <c r="L19" s="139"/>
      <c r="M19" s="139"/>
      <c r="N19" s="139"/>
      <c r="O19" s="139"/>
      <c r="P19" s="140"/>
      <c r="Q19" s="140"/>
      <c r="R19" s="140"/>
      <c r="S19" s="140"/>
    </row>
    <row r="20" spans="1:19" ht="15.5" customHeight="1" x14ac:dyDescent="0.35">
      <c r="A20" s="400"/>
      <c r="B20" s="398"/>
      <c r="C20" s="32"/>
      <c r="D20" s="45" t="s">
        <v>54</v>
      </c>
      <c r="E20" s="34">
        <v>391</v>
      </c>
      <c r="F20" s="35">
        <v>1</v>
      </c>
      <c r="H20" s="139"/>
      <c r="I20" s="139"/>
      <c r="J20" s="139"/>
      <c r="K20" s="139"/>
      <c r="L20" s="139"/>
      <c r="M20" s="139"/>
      <c r="N20" s="139"/>
      <c r="O20" s="139"/>
      <c r="P20" s="140"/>
      <c r="Q20" s="140"/>
      <c r="R20" s="140"/>
      <c r="S20" s="140"/>
    </row>
    <row r="21" spans="1:19" ht="15.5" customHeight="1" x14ac:dyDescent="0.35">
      <c r="A21" s="400"/>
      <c r="B21" s="398"/>
      <c r="C21" s="32">
        <v>85</v>
      </c>
      <c r="D21" s="45" t="s">
        <v>55</v>
      </c>
      <c r="E21" s="34"/>
      <c r="F21" s="35"/>
      <c r="H21" s="139"/>
      <c r="I21" s="139"/>
      <c r="J21" s="139"/>
      <c r="K21" s="139"/>
      <c r="L21" s="139"/>
      <c r="M21" s="139"/>
      <c r="N21" s="139"/>
      <c r="O21" s="139"/>
      <c r="P21" s="140"/>
      <c r="Q21" s="140"/>
      <c r="R21" s="140"/>
      <c r="S21" s="140"/>
    </row>
    <row r="22" spans="1:19" ht="16" customHeight="1" thickBot="1" x14ac:dyDescent="0.4">
      <c r="A22" s="401"/>
      <c r="B22" s="376"/>
      <c r="C22" s="36"/>
      <c r="D22" s="44" t="s">
        <v>56</v>
      </c>
      <c r="E22" s="41"/>
      <c r="F22" s="42"/>
      <c r="H22" s="140"/>
      <c r="I22" s="140"/>
      <c r="J22" s="140"/>
      <c r="K22" s="140"/>
      <c r="L22" s="140"/>
      <c r="M22" s="140"/>
      <c r="N22" s="140"/>
      <c r="O22" s="140"/>
      <c r="P22" s="140"/>
      <c r="Q22" s="140"/>
      <c r="R22" s="140"/>
      <c r="S22" s="140"/>
    </row>
    <row r="23" spans="1:19" ht="14.5" customHeight="1" thickBot="1" x14ac:dyDescent="0.4">
      <c r="A23" s="399" t="s">
        <v>143</v>
      </c>
      <c r="B23" s="46" t="s">
        <v>9</v>
      </c>
      <c r="C23" s="47">
        <v>49</v>
      </c>
      <c r="D23" s="48" t="s">
        <v>9</v>
      </c>
      <c r="E23" s="49">
        <v>177</v>
      </c>
      <c r="F23" s="50">
        <v>1</v>
      </c>
      <c r="H23" s="140"/>
      <c r="I23" s="140"/>
      <c r="J23" s="140"/>
      <c r="K23" s="140"/>
      <c r="L23" s="140"/>
      <c r="M23" s="140"/>
      <c r="N23" s="140"/>
      <c r="O23" s="140"/>
      <c r="P23" s="140"/>
      <c r="Q23" s="140"/>
      <c r="R23" s="140"/>
      <c r="S23" s="140"/>
    </row>
    <row r="24" spans="1:19" ht="15.5" customHeight="1" x14ac:dyDescent="0.35">
      <c r="A24" s="400"/>
      <c r="B24" s="405" t="s">
        <v>67</v>
      </c>
      <c r="C24" s="28">
        <v>29</v>
      </c>
      <c r="D24" s="43" t="s">
        <v>10</v>
      </c>
      <c r="E24" s="30"/>
      <c r="F24" s="31"/>
      <c r="H24" s="140"/>
      <c r="I24" s="140"/>
      <c r="J24" s="140"/>
      <c r="K24" s="140"/>
      <c r="L24" s="140"/>
      <c r="M24" s="140"/>
      <c r="N24" s="140"/>
      <c r="O24" s="140"/>
      <c r="P24" s="140"/>
      <c r="Q24" s="140"/>
      <c r="R24" s="140"/>
      <c r="S24" s="140"/>
    </row>
    <row r="25" spans="1:19" ht="16" customHeight="1" thickBot="1" x14ac:dyDescent="0.4">
      <c r="A25" s="400"/>
      <c r="B25" s="406"/>
      <c r="C25" s="36">
        <v>29</v>
      </c>
      <c r="D25" s="44" t="s">
        <v>11</v>
      </c>
      <c r="E25" s="41"/>
      <c r="F25" s="42"/>
      <c r="H25" s="140"/>
      <c r="I25" s="140"/>
      <c r="J25" s="140"/>
      <c r="K25" s="140"/>
      <c r="L25" s="140"/>
      <c r="M25" s="140"/>
      <c r="N25" s="140"/>
      <c r="O25" s="140"/>
      <c r="P25" s="140"/>
      <c r="Q25" s="140"/>
      <c r="R25" s="140"/>
      <c r="S25" s="140"/>
    </row>
    <row r="26" spans="1:19" x14ac:dyDescent="0.35">
      <c r="A26" s="400"/>
      <c r="B26" s="407" t="s">
        <v>97</v>
      </c>
      <c r="C26" s="51">
        <v>28</v>
      </c>
      <c r="D26" s="52" t="s">
        <v>12</v>
      </c>
      <c r="E26" s="53">
        <v>8.6509999999999998</v>
      </c>
      <c r="F26" s="54">
        <v>1</v>
      </c>
    </row>
    <row r="27" spans="1:19" ht="16" thickBot="1" x14ac:dyDescent="0.4">
      <c r="A27" s="400"/>
      <c r="B27" s="407"/>
      <c r="C27" s="55">
        <v>28</v>
      </c>
      <c r="D27" s="56" t="s">
        <v>13</v>
      </c>
      <c r="E27" s="38">
        <v>69.58</v>
      </c>
      <c r="F27" s="39">
        <v>1</v>
      </c>
    </row>
    <row r="28" spans="1:19" ht="16" thickBot="1" x14ac:dyDescent="0.4">
      <c r="A28" s="400"/>
      <c r="B28" s="57" t="s">
        <v>46</v>
      </c>
      <c r="C28" s="58">
        <v>21</v>
      </c>
      <c r="D28" s="59" t="s">
        <v>66</v>
      </c>
      <c r="E28" s="60">
        <v>400</v>
      </c>
      <c r="F28" s="61">
        <v>1</v>
      </c>
    </row>
    <row r="29" spans="1:19" ht="14.5" customHeight="1" x14ac:dyDescent="0.35">
      <c r="A29" s="400"/>
      <c r="B29" s="407" t="s">
        <v>68</v>
      </c>
      <c r="C29" s="51">
        <v>30</v>
      </c>
      <c r="D29" s="52" t="s">
        <v>14</v>
      </c>
      <c r="E29" s="53">
        <v>70</v>
      </c>
      <c r="F29" s="54">
        <v>1</v>
      </c>
    </row>
    <row r="30" spans="1:19" ht="16" thickBot="1" x14ac:dyDescent="0.4">
      <c r="A30" s="400"/>
      <c r="B30" s="407"/>
      <c r="C30" s="55">
        <v>30</v>
      </c>
      <c r="D30" s="56" t="s">
        <v>15</v>
      </c>
      <c r="E30" s="38">
        <v>30</v>
      </c>
      <c r="F30" s="39">
        <v>1</v>
      </c>
    </row>
    <row r="31" spans="1:19" ht="16" thickBot="1" x14ac:dyDescent="0.4">
      <c r="A31" s="400"/>
      <c r="B31" s="57" t="s">
        <v>69</v>
      </c>
      <c r="C31" s="58">
        <v>26</v>
      </c>
      <c r="D31" s="59" t="s">
        <v>16</v>
      </c>
      <c r="E31" s="60">
        <v>29.23</v>
      </c>
      <c r="F31" s="61">
        <v>1</v>
      </c>
    </row>
    <row r="32" spans="1:19" ht="16" thickBot="1" x14ac:dyDescent="0.4">
      <c r="A32" s="400"/>
      <c r="B32" s="62" t="s">
        <v>70</v>
      </c>
      <c r="C32" s="63">
        <v>27</v>
      </c>
      <c r="D32" s="64" t="s">
        <v>17</v>
      </c>
      <c r="E32" s="65">
        <v>344</v>
      </c>
      <c r="F32" s="66">
        <v>1</v>
      </c>
    </row>
    <row r="33" spans="1:6" ht="16" thickBot="1" x14ac:dyDescent="0.4">
      <c r="A33" s="400"/>
      <c r="B33" s="57" t="s">
        <v>71</v>
      </c>
      <c r="C33" s="58">
        <v>25</v>
      </c>
      <c r="D33" s="59" t="s">
        <v>92</v>
      </c>
      <c r="E33" s="60">
        <v>97.796999999999997</v>
      </c>
      <c r="F33" s="61">
        <v>1</v>
      </c>
    </row>
    <row r="34" spans="1:6" ht="16" thickBot="1" x14ac:dyDescent="0.4">
      <c r="A34" s="400"/>
      <c r="B34" s="62" t="s">
        <v>72</v>
      </c>
      <c r="C34" s="63">
        <v>22</v>
      </c>
      <c r="D34" s="64" t="s">
        <v>18</v>
      </c>
      <c r="E34" s="65">
        <v>25.38</v>
      </c>
      <c r="F34" s="66">
        <v>1</v>
      </c>
    </row>
    <row r="35" spans="1:6" x14ac:dyDescent="0.35">
      <c r="A35" s="400"/>
      <c r="B35" s="405" t="s">
        <v>73</v>
      </c>
      <c r="C35" s="28">
        <v>34</v>
      </c>
      <c r="D35" s="43" t="s">
        <v>141</v>
      </c>
      <c r="E35" s="30">
        <v>43.2</v>
      </c>
      <c r="F35" s="31">
        <v>1</v>
      </c>
    </row>
    <row r="36" spans="1:6" x14ac:dyDescent="0.35">
      <c r="A36" s="400"/>
      <c r="B36" s="407"/>
      <c r="C36" s="32">
        <v>34</v>
      </c>
      <c r="D36" s="45" t="s">
        <v>19</v>
      </c>
      <c r="E36" s="34">
        <v>3.16</v>
      </c>
      <c r="F36" s="35">
        <v>1</v>
      </c>
    </row>
    <row r="37" spans="1:6" x14ac:dyDescent="0.35">
      <c r="A37" s="400"/>
      <c r="B37" s="407"/>
      <c r="C37" s="32">
        <v>34</v>
      </c>
      <c r="D37" s="45" t="s">
        <v>20</v>
      </c>
      <c r="E37" s="34">
        <v>56.896000000000001</v>
      </c>
      <c r="F37" s="35">
        <v>1</v>
      </c>
    </row>
    <row r="38" spans="1:6" x14ac:dyDescent="0.35">
      <c r="A38" s="400"/>
      <c r="B38" s="407"/>
      <c r="C38" s="32">
        <v>34</v>
      </c>
      <c r="D38" s="45" t="s">
        <v>21</v>
      </c>
      <c r="E38" s="34">
        <v>6.3179999999999996</v>
      </c>
      <c r="F38" s="35">
        <v>1</v>
      </c>
    </row>
    <row r="39" spans="1:6" x14ac:dyDescent="0.35">
      <c r="A39" s="400"/>
      <c r="B39" s="407"/>
      <c r="C39" s="32">
        <v>34</v>
      </c>
      <c r="D39" s="45" t="s">
        <v>22</v>
      </c>
      <c r="E39" s="34">
        <v>2.633</v>
      </c>
      <c r="F39" s="35">
        <v>1</v>
      </c>
    </row>
    <row r="40" spans="1:6" x14ac:dyDescent="0.35">
      <c r="A40" s="400"/>
      <c r="B40" s="407"/>
      <c r="C40" s="32">
        <v>34</v>
      </c>
      <c r="D40" s="45" t="s">
        <v>142</v>
      </c>
      <c r="E40" s="34">
        <v>23.17</v>
      </c>
      <c r="F40" s="35">
        <v>1</v>
      </c>
    </row>
    <row r="41" spans="1:6" x14ac:dyDescent="0.35">
      <c r="A41" s="400"/>
      <c r="B41" s="407"/>
      <c r="C41" s="32">
        <v>34</v>
      </c>
      <c r="D41" s="45" t="s">
        <v>23</v>
      </c>
      <c r="E41" s="34">
        <v>3.157</v>
      </c>
      <c r="F41" s="35">
        <v>1</v>
      </c>
    </row>
    <row r="42" spans="1:6" x14ac:dyDescent="0.35">
      <c r="A42" s="400"/>
      <c r="B42" s="407"/>
      <c r="C42" s="32">
        <v>34</v>
      </c>
      <c r="D42" s="45" t="s">
        <v>24</v>
      </c>
      <c r="E42" s="34">
        <v>48.459999999999994</v>
      </c>
      <c r="F42" s="35">
        <v>1</v>
      </c>
    </row>
    <row r="43" spans="1:6" x14ac:dyDescent="0.35">
      <c r="A43" s="400"/>
      <c r="B43" s="407"/>
      <c r="C43" s="32">
        <v>34</v>
      </c>
      <c r="D43" s="45" t="s">
        <v>25</v>
      </c>
      <c r="E43" s="34">
        <v>1.05</v>
      </c>
      <c r="F43" s="35">
        <v>1</v>
      </c>
    </row>
    <row r="44" spans="1:6" x14ac:dyDescent="0.35">
      <c r="A44" s="400"/>
      <c r="B44" s="407"/>
      <c r="C44" s="32">
        <v>34</v>
      </c>
      <c r="D44" s="45" t="s">
        <v>26</v>
      </c>
      <c r="E44" s="34">
        <v>50.588000000000001</v>
      </c>
      <c r="F44" s="35">
        <v>1</v>
      </c>
    </row>
    <row r="45" spans="1:6" x14ac:dyDescent="0.35">
      <c r="A45" s="400"/>
      <c r="B45" s="407"/>
      <c r="C45" s="32">
        <v>34</v>
      </c>
      <c r="D45" s="45" t="s">
        <v>27</v>
      </c>
      <c r="E45" s="34">
        <v>17188</v>
      </c>
      <c r="F45" s="35">
        <v>1</v>
      </c>
    </row>
    <row r="46" spans="1:6" ht="16" thickBot="1" x14ac:dyDescent="0.4">
      <c r="A46" s="400"/>
      <c r="B46" s="406"/>
      <c r="C46" s="36">
        <v>34</v>
      </c>
      <c r="D46" s="44" t="s">
        <v>28</v>
      </c>
      <c r="E46" s="41">
        <v>17188</v>
      </c>
      <c r="F46" s="42">
        <v>1</v>
      </c>
    </row>
    <row r="47" spans="1:6" x14ac:dyDescent="0.35">
      <c r="A47" s="400"/>
      <c r="B47" s="407" t="s">
        <v>74</v>
      </c>
      <c r="C47" s="51">
        <v>23</v>
      </c>
      <c r="D47" s="52" t="s">
        <v>29</v>
      </c>
      <c r="E47" s="53">
        <v>9.7880000000000003</v>
      </c>
      <c r="F47" s="54">
        <v>1</v>
      </c>
    </row>
    <row r="48" spans="1:6" x14ac:dyDescent="0.35">
      <c r="A48" s="400"/>
      <c r="B48" s="407"/>
      <c r="C48" s="32">
        <v>23</v>
      </c>
      <c r="D48" s="45" t="s">
        <v>30</v>
      </c>
      <c r="E48" s="34">
        <v>28.39</v>
      </c>
      <c r="F48" s="35">
        <v>1</v>
      </c>
    </row>
    <row r="49" spans="1:6" x14ac:dyDescent="0.35">
      <c r="A49" s="400"/>
      <c r="B49" s="407"/>
      <c r="C49" s="32">
        <v>23</v>
      </c>
      <c r="D49" s="45" t="s">
        <v>31</v>
      </c>
      <c r="E49" s="34">
        <v>28.39</v>
      </c>
      <c r="F49" s="35">
        <v>1</v>
      </c>
    </row>
    <row r="50" spans="1:6" x14ac:dyDescent="0.35">
      <c r="A50" s="400"/>
      <c r="B50" s="407"/>
      <c r="C50" s="32">
        <v>23</v>
      </c>
      <c r="D50" s="45" t="s">
        <v>32</v>
      </c>
      <c r="E50" s="34">
        <v>5.8800000000000008</v>
      </c>
      <c r="F50" s="35">
        <v>1</v>
      </c>
    </row>
    <row r="51" spans="1:6" x14ac:dyDescent="0.35">
      <c r="A51" s="400"/>
      <c r="B51" s="407"/>
      <c r="C51" s="32">
        <v>23</v>
      </c>
      <c r="D51" s="45" t="s">
        <v>33</v>
      </c>
      <c r="E51" s="34">
        <v>9.7899999999999991</v>
      </c>
      <c r="F51" s="35">
        <v>1</v>
      </c>
    </row>
    <row r="52" spans="1:6" x14ac:dyDescent="0.35">
      <c r="A52" s="400"/>
      <c r="B52" s="407"/>
      <c r="C52" s="32">
        <v>23</v>
      </c>
      <c r="D52" s="45" t="s">
        <v>34</v>
      </c>
      <c r="E52" s="34">
        <v>0.98</v>
      </c>
      <c r="F52" s="35">
        <v>1</v>
      </c>
    </row>
    <row r="53" spans="1:6" ht="16" thickBot="1" x14ac:dyDescent="0.4">
      <c r="A53" s="400"/>
      <c r="B53" s="407"/>
      <c r="C53" s="55">
        <v>23</v>
      </c>
      <c r="D53" s="56" t="s">
        <v>35</v>
      </c>
      <c r="E53" s="38">
        <v>10.77</v>
      </c>
      <c r="F53" s="39">
        <v>1</v>
      </c>
    </row>
    <row r="54" spans="1:6" x14ac:dyDescent="0.35">
      <c r="A54" s="400"/>
      <c r="B54" s="375" t="s">
        <v>77</v>
      </c>
      <c r="C54" s="28">
        <v>24</v>
      </c>
      <c r="D54" s="43" t="s">
        <v>36</v>
      </c>
      <c r="E54" s="30"/>
      <c r="F54" s="31"/>
    </row>
    <row r="55" spans="1:6" ht="16" thickBot="1" x14ac:dyDescent="0.4">
      <c r="A55" s="400"/>
      <c r="B55" s="376"/>
      <c r="C55" s="36">
        <v>24</v>
      </c>
      <c r="D55" s="44" t="s">
        <v>37</v>
      </c>
      <c r="E55" s="41"/>
      <c r="F55" s="42"/>
    </row>
    <row r="56" spans="1:6" ht="15.5" customHeight="1" x14ac:dyDescent="0.35">
      <c r="A56" s="400"/>
      <c r="B56" s="402" t="s">
        <v>78</v>
      </c>
      <c r="C56" s="67">
        <v>24</v>
      </c>
      <c r="D56" s="52" t="s">
        <v>57</v>
      </c>
      <c r="E56" s="53">
        <v>950</v>
      </c>
      <c r="F56" s="54">
        <v>1</v>
      </c>
    </row>
    <row r="57" spans="1:6" x14ac:dyDescent="0.35">
      <c r="A57" s="400"/>
      <c r="B57" s="403"/>
      <c r="C57" s="22">
        <v>24</v>
      </c>
      <c r="D57" s="45" t="s">
        <v>58</v>
      </c>
      <c r="E57" s="34">
        <v>180</v>
      </c>
      <c r="F57" s="35">
        <v>1</v>
      </c>
    </row>
    <row r="58" spans="1:6" x14ac:dyDescent="0.35">
      <c r="A58" s="400"/>
      <c r="B58" s="403"/>
      <c r="C58" s="22">
        <v>24</v>
      </c>
      <c r="D58" s="45" t="s">
        <v>59</v>
      </c>
      <c r="E58" s="34">
        <v>150</v>
      </c>
      <c r="F58" s="35">
        <v>1</v>
      </c>
    </row>
    <row r="59" spans="1:6" x14ac:dyDescent="0.35">
      <c r="A59" s="400"/>
      <c r="B59" s="403"/>
      <c r="C59" s="22">
        <v>24</v>
      </c>
      <c r="D59" s="45" t="s">
        <v>60</v>
      </c>
      <c r="E59" s="34">
        <v>280</v>
      </c>
      <c r="F59" s="35">
        <v>1</v>
      </c>
    </row>
    <row r="60" spans="1:6" x14ac:dyDescent="0.35">
      <c r="A60" s="400"/>
      <c r="B60" s="403"/>
      <c r="C60" s="22">
        <v>24</v>
      </c>
      <c r="D60" s="45" t="s">
        <v>61</v>
      </c>
      <c r="E60" s="34"/>
      <c r="F60" s="35"/>
    </row>
    <row r="61" spans="1:6" x14ac:dyDescent="0.35">
      <c r="A61" s="400"/>
      <c r="B61" s="403"/>
      <c r="C61" s="22">
        <v>24</v>
      </c>
      <c r="D61" s="45" t="s">
        <v>62</v>
      </c>
      <c r="E61" s="34">
        <v>231</v>
      </c>
      <c r="F61" s="35">
        <v>1</v>
      </c>
    </row>
    <row r="62" spans="1:6" ht="16" thickBot="1" x14ac:dyDescent="0.4">
      <c r="A62" s="401"/>
      <c r="B62" s="404"/>
      <c r="C62" s="68">
        <v>24</v>
      </c>
      <c r="D62" s="56" t="s">
        <v>63</v>
      </c>
      <c r="E62" s="38">
        <v>281</v>
      </c>
      <c r="F62" s="39">
        <v>1</v>
      </c>
    </row>
    <row r="63" spans="1:6" ht="16" customHeight="1" thickBot="1" x14ac:dyDescent="0.4">
      <c r="A63" s="393" t="s">
        <v>49</v>
      </c>
      <c r="B63" s="69" t="s">
        <v>79</v>
      </c>
      <c r="C63" s="58">
        <v>25</v>
      </c>
      <c r="D63" s="59" t="s">
        <v>38</v>
      </c>
      <c r="E63" s="60">
        <v>140</v>
      </c>
      <c r="F63" s="61">
        <v>1</v>
      </c>
    </row>
    <row r="64" spans="1:6" ht="16" thickBot="1" x14ac:dyDescent="0.4">
      <c r="A64" s="394"/>
      <c r="B64" s="70" t="s">
        <v>80</v>
      </c>
      <c r="C64" s="63">
        <v>25</v>
      </c>
      <c r="D64" s="64" t="s">
        <v>96</v>
      </c>
      <c r="E64" s="65">
        <v>63.173999999999999</v>
      </c>
      <c r="F64" s="66">
        <v>1</v>
      </c>
    </row>
    <row r="65" spans="1:9" ht="16" thickBot="1" x14ac:dyDescent="0.4">
      <c r="A65" s="394"/>
      <c r="B65" s="69" t="s">
        <v>81</v>
      </c>
      <c r="C65" s="58">
        <v>25</v>
      </c>
      <c r="D65" s="59" t="s">
        <v>39</v>
      </c>
      <c r="E65" s="60">
        <v>115</v>
      </c>
      <c r="F65" s="61">
        <v>1</v>
      </c>
    </row>
    <row r="66" spans="1:9" ht="16" thickBot="1" x14ac:dyDescent="0.4">
      <c r="A66" s="394"/>
      <c r="B66" s="70" t="s">
        <v>82</v>
      </c>
      <c r="C66" s="71">
        <v>25</v>
      </c>
      <c r="D66" s="64" t="s">
        <v>40</v>
      </c>
      <c r="E66" s="65">
        <v>595</v>
      </c>
      <c r="F66" s="66">
        <v>1</v>
      </c>
    </row>
    <row r="67" spans="1:9" ht="16" thickBot="1" x14ac:dyDescent="0.4">
      <c r="A67" s="394"/>
      <c r="B67" s="69" t="s">
        <v>83</v>
      </c>
      <c r="C67" s="72">
        <v>35</v>
      </c>
      <c r="D67" s="59" t="s">
        <v>48</v>
      </c>
      <c r="E67" s="60">
        <v>27</v>
      </c>
      <c r="F67" s="61">
        <v>1</v>
      </c>
    </row>
    <row r="68" spans="1:9" ht="16" thickBot="1" x14ac:dyDescent="0.4">
      <c r="A68" s="394"/>
      <c r="B68" s="70" t="s">
        <v>84</v>
      </c>
      <c r="C68" s="71">
        <v>33</v>
      </c>
      <c r="D68" s="64" t="s">
        <v>41</v>
      </c>
      <c r="E68" s="65">
        <v>87</v>
      </c>
      <c r="F68" s="66">
        <v>1</v>
      </c>
    </row>
    <row r="69" spans="1:9" ht="16" thickBot="1" x14ac:dyDescent="0.4">
      <c r="A69" s="394"/>
      <c r="B69" s="69" t="s">
        <v>85</v>
      </c>
      <c r="C69" s="72">
        <v>38</v>
      </c>
      <c r="D69" s="59" t="s">
        <v>42</v>
      </c>
      <c r="E69" s="60">
        <v>10</v>
      </c>
      <c r="F69" s="61">
        <v>1</v>
      </c>
    </row>
    <row r="70" spans="1:9" ht="16" thickBot="1" x14ac:dyDescent="0.4">
      <c r="A70" s="395"/>
      <c r="B70" s="73" t="s">
        <v>86</v>
      </c>
      <c r="C70" s="74">
        <v>25</v>
      </c>
      <c r="D70" s="75" t="s">
        <v>43</v>
      </c>
      <c r="E70" s="76">
        <v>380</v>
      </c>
      <c r="F70" s="77">
        <v>1</v>
      </c>
    </row>
    <row r="72" spans="1:9" x14ac:dyDescent="0.35">
      <c r="I72" s="2" t="s">
        <v>168</v>
      </c>
    </row>
    <row r="73" spans="1:9" x14ac:dyDescent="0.35">
      <c r="I73" s="2" t="s">
        <v>169</v>
      </c>
    </row>
  </sheetData>
  <mergeCells count="17">
    <mergeCell ref="A63:A70"/>
    <mergeCell ref="B9:B10"/>
    <mergeCell ref="B13:B22"/>
    <mergeCell ref="B11:B12"/>
    <mergeCell ref="A11:A22"/>
    <mergeCell ref="B56:B62"/>
    <mergeCell ref="A23:A62"/>
    <mergeCell ref="B24:B25"/>
    <mergeCell ref="B26:B27"/>
    <mergeCell ref="B29:B30"/>
    <mergeCell ref="B35:B46"/>
    <mergeCell ref="B47:B53"/>
    <mergeCell ref="B54:B55"/>
    <mergeCell ref="A1:F1"/>
    <mergeCell ref="H5:O18"/>
    <mergeCell ref="A4:A10"/>
    <mergeCell ref="B4:B8"/>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77" t="s">
        <v>458</v>
      </c>
      <c r="B1" s="378"/>
      <c r="C1" s="378"/>
      <c r="D1" s="378"/>
      <c r="E1" s="378"/>
      <c r="F1" s="379"/>
    </row>
    <row r="2" spans="1:15" ht="16" thickBot="1" x14ac:dyDescent="0.4"/>
    <row r="3" spans="1:15" ht="16" thickBot="1" x14ac:dyDescent="0.4">
      <c r="A3" s="213" t="s">
        <v>47</v>
      </c>
      <c r="B3" s="214" t="s">
        <v>101</v>
      </c>
      <c r="C3" s="214" t="s">
        <v>64</v>
      </c>
      <c r="D3" s="213" t="s">
        <v>88</v>
      </c>
      <c r="E3" s="217" t="s">
        <v>375</v>
      </c>
      <c r="F3" s="218" t="s">
        <v>376</v>
      </c>
      <c r="H3" s="6" t="s">
        <v>377</v>
      </c>
      <c r="I3" s="27" t="s">
        <v>378</v>
      </c>
    </row>
    <row r="4" spans="1:15" ht="15.5" customHeight="1" thickBot="1" x14ac:dyDescent="0.4">
      <c r="A4" s="389" t="s">
        <v>44</v>
      </c>
      <c r="B4" s="392"/>
      <c r="C4" s="28">
        <v>57</v>
      </c>
      <c r="D4" s="29" t="s">
        <v>0</v>
      </c>
      <c r="E4" s="142"/>
      <c r="F4" s="145"/>
    </row>
    <row r="5" spans="1:15" ht="15.5" customHeight="1" x14ac:dyDescent="0.35">
      <c r="A5" s="390"/>
      <c r="B5" s="392"/>
      <c r="C5" s="32">
        <v>53</v>
      </c>
      <c r="D5" s="33" t="s">
        <v>1</v>
      </c>
      <c r="E5" s="143"/>
      <c r="F5" s="146"/>
      <c r="H5" s="380" t="s">
        <v>405</v>
      </c>
      <c r="I5" s="381"/>
      <c r="J5" s="381"/>
      <c r="K5" s="381"/>
      <c r="L5" s="381"/>
      <c r="M5" s="381"/>
      <c r="N5" s="381"/>
      <c r="O5" s="382"/>
    </row>
    <row r="6" spans="1:15" x14ac:dyDescent="0.35">
      <c r="A6" s="390"/>
      <c r="B6" s="392"/>
      <c r="C6" s="32">
        <v>55</v>
      </c>
      <c r="D6" s="33" t="s">
        <v>2</v>
      </c>
      <c r="E6" s="143"/>
      <c r="F6" s="146"/>
      <c r="H6" s="383"/>
      <c r="I6" s="384"/>
      <c r="J6" s="384"/>
      <c r="K6" s="384"/>
      <c r="L6" s="384"/>
      <c r="M6" s="384"/>
      <c r="N6" s="384"/>
      <c r="O6" s="385"/>
    </row>
    <row r="7" spans="1:15" x14ac:dyDescent="0.35">
      <c r="A7" s="390"/>
      <c r="B7" s="392"/>
      <c r="C7" s="32">
        <v>55</v>
      </c>
      <c r="D7" s="33" t="s">
        <v>3</v>
      </c>
      <c r="E7" s="143"/>
      <c r="F7" s="146"/>
      <c r="H7" s="383"/>
      <c r="I7" s="384"/>
      <c r="J7" s="384"/>
      <c r="K7" s="384"/>
      <c r="L7" s="384"/>
      <c r="M7" s="384"/>
      <c r="N7" s="384"/>
      <c r="O7" s="385"/>
    </row>
    <row r="8" spans="1:15" ht="16" thickBot="1" x14ac:dyDescent="0.4">
      <c r="A8" s="390"/>
      <c r="B8" s="392"/>
      <c r="C8" s="36">
        <v>54</v>
      </c>
      <c r="D8" s="37" t="s">
        <v>4</v>
      </c>
      <c r="E8" s="144"/>
      <c r="F8" s="147"/>
      <c r="H8" s="383"/>
      <c r="I8" s="384"/>
      <c r="J8" s="384"/>
      <c r="K8" s="384"/>
      <c r="L8" s="384"/>
      <c r="M8" s="384"/>
      <c r="N8" s="384"/>
      <c r="O8" s="385"/>
    </row>
    <row r="9" spans="1:15" x14ac:dyDescent="0.35">
      <c r="A9" s="390"/>
      <c r="B9" s="396" t="s">
        <v>65</v>
      </c>
      <c r="C9" s="51">
        <v>32</v>
      </c>
      <c r="D9" s="29" t="s">
        <v>5</v>
      </c>
      <c r="E9" s="148"/>
      <c r="F9" s="149"/>
      <c r="H9" s="383"/>
      <c r="I9" s="384"/>
      <c r="J9" s="384"/>
      <c r="K9" s="384"/>
      <c r="L9" s="384"/>
      <c r="M9" s="384"/>
      <c r="N9" s="384"/>
      <c r="O9" s="385"/>
    </row>
    <row r="10" spans="1:15" ht="16" thickBot="1" x14ac:dyDescent="0.4">
      <c r="A10" s="391"/>
      <c r="B10" s="397"/>
      <c r="C10" s="36">
        <v>32</v>
      </c>
      <c r="D10" s="40" t="s">
        <v>6</v>
      </c>
      <c r="E10" s="150"/>
      <c r="F10" s="151"/>
      <c r="H10" s="383"/>
      <c r="I10" s="384"/>
      <c r="J10" s="384"/>
      <c r="K10" s="384"/>
      <c r="L10" s="384"/>
      <c r="M10" s="384"/>
      <c r="N10" s="384"/>
      <c r="O10" s="385"/>
    </row>
    <row r="11" spans="1:15" ht="14.5" customHeight="1" x14ac:dyDescent="0.35">
      <c r="A11" s="399" t="s">
        <v>45</v>
      </c>
      <c r="B11" s="398" t="s">
        <v>75</v>
      </c>
      <c r="C11" s="28">
        <v>72</v>
      </c>
      <c r="D11" s="43" t="s">
        <v>7</v>
      </c>
      <c r="E11" s="80">
        <v>0.97416359969872257</v>
      </c>
      <c r="F11" s="81"/>
      <c r="H11" s="383"/>
      <c r="I11" s="384"/>
      <c r="J11" s="384"/>
      <c r="K11" s="384"/>
      <c r="L11" s="384"/>
      <c r="M11" s="384"/>
      <c r="N11" s="384"/>
      <c r="O11" s="385"/>
    </row>
    <row r="12" spans="1:15" ht="16" thickBot="1" x14ac:dyDescent="0.4">
      <c r="A12" s="400"/>
      <c r="B12" s="376"/>
      <c r="C12" s="36">
        <v>76</v>
      </c>
      <c r="D12" s="44" t="s">
        <v>8</v>
      </c>
      <c r="E12" s="82">
        <v>2.5836400301277391E-2</v>
      </c>
      <c r="F12" s="83"/>
      <c r="H12" s="383"/>
      <c r="I12" s="384"/>
      <c r="J12" s="384"/>
      <c r="K12" s="384"/>
      <c r="L12" s="384"/>
      <c r="M12" s="384"/>
      <c r="N12" s="384"/>
      <c r="O12" s="385"/>
    </row>
    <row r="13" spans="1:15" x14ac:dyDescent="0.35">
      <c r="A13" s="400"/>
      <c r="B13" s="396" t="s">
        <v>76</v>
      </c>
      <c r="C13" s="28">
        <v>72</v>
      </c>
      <c r="D13" s="43" t="s">
        <v>50</v>
      </c>
      <c r="E13" s="148"/>
      <c r="F13" s="149"/>
      <c r="H13" s="383"/>
      <c r="I13" s="384"/>
      <c r="J13" s="384"/>
      <c r="K13" s="384"/>
      <c r="L13" s="384"/>
      <c r="M13" s="384"/>
      <c r="N13" s="384"/>
      <c r="O13" s="385"/>
    </row>
    <row r="14" spans="1:15" x14ac:dyDescent="0.35">
      <c r="A14" s="400"/>
      <c r="B14" s="408"/>
      <c r="C14" s="32">
        <v>61</v>
      </c>
      <c r="D14" s="45" t="s">
        <v>51</v>
      </c>
      <c r="E14" s="143"/>
      <c r="F14" s="146"/>
      <c r="H14" s="383"/>
      <c r="I14" s="384"/>
      <c r="J14" s="384"/>
      <c r="K14" s="384"/>
      <c r="L14" s="384"/>
      <c r="M14" s="384"/>
      <c r="N14" s="384"/>
      <c r="O14" s="385"/>
    </row>
    <row r="15" spans="1:15" x14ac:dyDescent="0.35">
      <c r="A15" s="400"/>
      <c r="B15" s="408"/>
      <c r="C15" s="32">
        <v>63</v>
      </c>
      <c r="D15" s="45" t="s">
        <v>144</v>
      </c>
      <c r="E15" s="143"/>
      <c r="F15" s="146"/>
      <c r="H15" s="383"/>
      <c r="I15" s="384"/>
      <c r="J15" s="384"/>
      <c r="K15" s="384"/>
      <c r="L15" s="384"/>
      <c r="M15" s="384"/>
      <c r="N15" s="384"/>
      <c r="O15" s="385"/>
    </row>
    <row r="16" spans="1:15" x14ac:dyDescent="0.35">
      <c r="A16" s="400"/>
      <c r="B16" s="408"/>
      <c r="C16" s="32">
        <v>61</v>
      </c>
      <c r="D16" s="45" t="s">
        <v>52</v>
      </c>
      <c r="E16" s="143"/>
      <c r="F16" s="146"/>
      <c r="H16" s="383"/>
      <c r="I16" s="384"/>
      <c r="J16" s="384"/>
      <c r="K16" s="384"/>
      <c r="L16" s="384"/>
      <c r="M16" s="384"/>
      <c r="N16" s="384"/>
      <c r="O16" s="385"/>
    </row>
    <row r="17" spans="1:15" x14ac:dyDescent="0.35">
      <c r="A17" s="400"/>
      <c r="B17" s="408"/>
      <c r="C17" s="32"/>
      <c r="D17" s="45" t="s">
        <v>140</v>
      </c>
      <c r="E17" s="143"/>
      <c r="F17" s="146"/>
      <c r="H17" s="383"/>
      <c r="I17" s="384"/>
      <c r="J17" s="384"/>
      <c r="K17" s="384"/>
      <c r="L17" s="384"/>
      <c r="M17" s="384"/>
      <c r="N17" s="384"/>
      <c r="O17" s="385"/>
    </row>
    <row r="18" spans="1:15" x14ac:dyDescent="0.35">
      <c r="A18" s="400"/>
      <c r="B18" s="408"/>
      <c r="C18" s="32">
        <v>76</v>
      </c>
      <c r="D18" s="45" t="s">
        <v>8</v>
      </c>
      <c r="E18" s="143"/>
      <c r="F18" s="146"/>
      <c r="H18" s="383"/>
      <c r="I18" s="384"/>
      <c r="J18" s="384"/>
      <c r="K18" s="384"/>
      <c r="L18" s="384"/>
      <c r="M18" s="384"/>
      <c r="N18" s="384"/>
      <c r="O18" s="385"/>
    </row>
    <row r="19" spans="1:15" ht="16" thickBot="1" x14ac:dyDescent="0.4">
      <c r="A19" s="400"/>
      <c r="B19" s="408"/>
      <c r="C19" s="32"/>
      <c r="D19" s="45" t="s">
        <v>53</v>
      </c>
      <c r="E19" s="143"/>
      <c r="F19" s="146"/>
      <c r="H19" s="386"/>
      <c r="I19" s="387"/>
      <c r="J19" s="387"/>
      <c r="K19" s="387"/>
      <c r="L19" s="387"/>
      <c r="M19" s="387"/>
      <c r="N19" s="387"/>
      <c r="O19" s="388"/>
    </row>
    <row r="20" spans="1:15" x14ac:dyDescent="0.35">
      <c r="A20" s="400"/>
      <c r="B20" s="408"/>
      <c r="C20" s="32"/>
      <c r="D20" s="45" t="s">
        <v>54</v>
      </c>
      <c r="E20" s="143"/>
      <c r="F20" s="146"/>
      <c r="H20" s="141"/>
      <c r="I20" s="141"/>
      <c r="J20" s="141"/>
      <c r="K20" s="141"/>
      <c r="L20" s="141"/>
      <c r="M20" s="141"/>
      <c r="N20" s="141"/>
      <c r="O20" s="141"/>
    </row>
    <row r="21" spans="1:15" x14ac:dyDescent="0.35">
      <c r="A21" s="400"/>
      <c r="B21" s="408"/>
      <c r="C21" s="32">
        <v>85</v>
      </c>
      <c r="D21" s="45" t="s">
        <v>55</v>
      </c>
      <c r="E21" s="143"/>
      <c r="F21" s="146"/>
      <c r="H21" s="141"/>
      <c r="I21" s="141"/>
      <c r="J21" s="141"/>
      <c r="K21" s="141"/>
      <c r="L21" s="141"/>
      <c r="M21" s="141"/>
      <c r="N21" s="141"/>
      <c r="O21" s="141"/>
    </row>
    <row r="22" spans="1:15" ht="16" thickBot="1" x14ac:dyDescent="0.4">
      <c r="A22" s="401"/>
      <c r="B22" s="397"/>
      <c r="C22" s="36"/>
      <c r="D22" s="44" t="s">
        <v>56</v>
      </c>
      <c r="E22" s="150"/>
      <c r="F22" s="151"/>
      <c r="H22" s="141"/>
      <c r="I22" s="141"/>
      <c r="J22" s="141"/>
      <c r="K22" s="141"/>
      <c r="L22" s="141"/>
      <c r="M22" s="141"/>
      <c r="N22" s="141"/>
      <c r="O22" s="141"/>
    </row>
    <row r="23" spans="1:15" ht="14.5" customHeight="1" thickBot="1" x14ac:dyDescent="0.4">
      <c r="A23" s="399" t="s">
        <v>143</v>
      </c>
      <c r="B23" s="46" t="s">
        <v>9</v>
      </c>
      <c r="C23" s="47">
        <v>49</v>
      </c>
      <c r="D23" s="48" t="s">
        <v>9</v>
      </c>
      <c r="E23" s="152"/>
      <c r="F23" s="153"/>
    </row>
    <row r="24" spans="1:15" x14ac:dyDescent="0.35">
      <c r="A24" s="400"/>
      <c r="B24" s="405" t="s">
        <v>67</v>
      </c>
      <c r="C24" s="28">
        <v>29</v>
      </c>
      <c r="D24" s="43" t="s">
        <v>10</v>
      </c>
      <c r="E24" s="148"/>
      <c r="F24" s="149"/>
    </row>
    <row r="25" spans="1:15" ht="16" thickBot="1" x14ac:dyDescent="0.4">
      <c r="A25" s="400"/>
      <c r="B25" s="406"/>
      <c r="C25" s="36">
        <v>29</v>
      </c>
      <c r="D25" s="44" t="s">
        <v>11</v>
      </c>
      <c r="E25" s="150"/>
      <c r="F25" s="151"/>
    </row>
    <row r="26" spans="1:15" x14ac:dyDescent="0.35">
      <c r="A26" s="400"/>
      <c r="B26" s="407" t="s">
        <v>97</v>
      </c>
      <c r="C26" s="51">
        <v>28</v>
      </c>
      <c r="D26" s="52" t="s">
        <v>12</v>
      </c>
      <c r="E26" s="84">
        <v>0.1</v>
      </c>
      <c r="F26" s="81"/>
    </row>
    <row r="27" spans="1:15" ht="16" thickBot="1" x14ac:dyDescent="0.4">
      <c r="A27" s="400"/>
      <c r="B27" s="407"/>
      <c r="C27" s="55">
        <v>28</v>
      </c>
      <c r="D27" s="56" t="s">
        <v>13</v>
      </c>
      <c r="E27" s="85">
        <v>0.9</v>
      </c>
      <c r="F27" s="83"/>
    </row>
    <row r="28" spans="1:15" ht="16" thickBot="1" x14ac:dyDescent="0.4">
      <c r="A28" s="400"/>
      <c r="B28" s="57" t="s">
        <v>46</v>
      </c>
      <c r="C28" s="58">
        <v>21</v>
      </c>
      <c r="D28" s="59" t="s">
        <v>66</v>
      </c>
      <c r="E28" s="154"/>
      <c r="F28" s="155"/>
    </row>
    <row r="29" spans="1:15" ht="14.5" customHeight="1" x14ac:dyDescent="0.35">
      <c r="A29" s="400"/>
      <c r="B29" s="407" t="s">
        <v>68</v>
      </c>
      <c r="C29" s="51">
        <v>30</v>
      </c>
      <c r="D29" s="52" t="s">
        <v>14</v>
      </c>
      <c r="E29" s="84">
        <v>0.8431383219954649</v>
      </c>
      <c r="F29" s="81"/>
    </row>
    <row r="30" spans="1:15" ht="16" thickBot="1" x14ac:dyDescent="0.4">
      <c r="A30" s="400"/>
      <c r="B30" s="407"/>
      <c r="C30" s="55">
        <v>30</v>
      </c>
      <c r="D30" s="56" t="s">
        <v>15</v>
      </c>
      <c r="E30" s="85">
        <v>0.15686167800453513</v>
      </c>
      <c r="F30" s="83"/>
    </row>
    <row r="31" spans="1:15" ht="16" thickBot="1" x14ac:dyDescent="0.4">
      <c r="A31" s="400"/>
      <c r="B31" s="57" t="s">
        <v>69</v>
      </c>
      <c r="C31" s="58">
        <v>26</v>
      </c>
      <c r="D31" s="59" t="s">
        <v>16</v>
      </c>
      <c r="E31" s="154"/>
      <c r="F31" s="155"/>
    </row>
    <row r="32" spans="1:15" ht="16" thickBot="1" x14ac:dyDescent="0.4">
      <c r="A32" s="400"/>
      <c r="B32" s="62" t="s">
        <v>70</v>
      </c>
      <c r="C32" s="63">
        <v>27</v>
      </c>
      <c r="D32" s="64" t="s">
        <v>17</v>
      </c>
      <c r="E32" s="156"/>
      <c r="F32" s="157"/>
    </row>
    <row r="33" spans="1:6" ht="16" thickBot="1" x14ac:dyDescent="0.4">
      <c r="A33" s="400"/>
      <c r="B33" s="57" t="s">
        <v>71</v>
      </c>
      <c r="C33" s="58">
        <v>25</v>
      </c>
      <c r="D33" s="59" t="s">
        <v>92</v>
      </c>
      <c r="E33" s="154"/>
      <c r="F33" s="155"/>
    </row>
    <row r="34" spans="1:6" ht="16" thickBot="1" x14ac:dyDescent="0.4">
      <c r="A34" s="400"/>
      <c r="B34" s="62" t="s">
        <v>72</v>
      </c>
      <c r="C34" s="63">
        <v>22</v>
      </c>
      <c r="D34" s="64" t="s">
        <v>18</v>
      </c>
      <c r="E34" s="156"/>
      <c r="F34" s="157"/>
    </row>
    <row r="35" spans="1:6" x14ac:dyDescent="0.35">
      <c r="A35" s="400"/>
      <c r="B35" s="405" t="s">
        <v>73</v>
      </c>
      <c r="C35" s="28">
        <v>34</v>
      </c>
      <c r="D35" s="43" t="s">
        <v>141</v>
      </c>
      <c r="E35" s="80">
        <v>0.18731138783863469</v>
      </c>
      <c r="F35" s="81"/>
    </row>
    <row r="36" spans="1:6" x14ac:dyDescent="0.35">
      <c r="A36" s="400"/>
      <c r="B36" s="407"/>
      <c r="C36" s="32">
        <v>34</v>
      </c>
      <c r="D36" s="45" t="s">
        <v>19</v>
      </c>
      <c r="E36" s="86">
        <v>1.3701481147455686E-2</v>
      </c>
      <c r="F36" s="87"/>
    </row>
    <row r="37" spans="1:6" x14ac:dyDescent="0.35">
      <c r="A37" s="400"/>
      <c r="B37" s="407"/>
      <c r="C37" s="32">
        <v>34</v>
      </c>
      <c r="D37" s="45" t="s">
        <v>20</v>
      </c>
      <c r="E37" s="86">
        <v>0.24669603524229072</v>
      </c>
      <c r="F37" s="87"/>
    </row>
    <row r="38" spans="1:6" x14ac:dyDescent="0.35">
      <c r="A38" s="400"/>
      <c r="B38" s="407"/>
      <c r="C38" s="32">
        <v>34</v>
      </c>
      <c r="D38" s="45" t="s">
        <v>21</v>
      </c>
      <c r="E38" s="86">
        <v>2.739429047140032E-2</v>
      </c>
      <c r="F38" s="87"/>
    </row>
    <row r="39" spans="1:6" x14ac:dyDescent="0.35">
      <c r="A39" s="400"/>
      <c r="B39" s="407"/>
      <c r="C39" s="32">
        <v>34</v>
      </c>
      <c r="D39" s="45" t="s">
        <v>22</v>
      </c>
      <c r="E39" s="86">
        <v>1.1416455652294563E-2</v>
      </c>
      <c r="F39" s="87"/>
    </row>
    <row r="40" spans="1:6" x14ac:dyDescent="0.35">
      <c r="A40" s="400"/>
      <c r="B40" s="407"/>
      <c r="C40" s="32">
        <v>34</v>
      </c>
      <c r="D40" s="45" t="s">
        <v>142</v>
      </c>
      <c r="E40" s="86">
        <v>0.10046307537548996</v>
      </c>
      <c r="F40" s="87"/>
    </row>
    <row r="41" spans="1:6" x14ac:dyDescent="0.35">
      <c r="A41" s="400"/>
      <c r="B41" s="407"/>
      <c r="C41" s="32">
        <v>34</v>
      </c>
      <c r="D41" s="45" t="s">
        <v>23</v>
      </c>
      <c r="E41" s="86">
        <v>1.3688473412189114E-2</v>
      </c>
      <c r="F41" s="87"/>
    </row>
    <row r="42" spans="1:6" x14ac:dyDescent="0.35">
      <c r="A42" s="400"/>
      <c r="B42" s="407"/>
      <c r="C42" s="32">
        <v>34</v>
      </c>
      <c r="D42" s="45" t="s">
        <v>24</v>
      </c>
      <c r="E42" s="86">
        <v>0.21011828367269064</v>
      </c>
      <c r="F42" s="87"/>
    </row>
    <row r="43" spans="1:6" x14ac:dyDescent="0.35">
      <c r="A43" s="400"/>
      <c r="B43" s="407"/>
      <c r="C43" s="32">
        <v>34</v>
      </c>
      <c r="D43" s="45" t="s">
        <v>25</v>
      </c>
      <c r="E43" s="86">
        <v>4.5527073433001483E-3</v>
      </c>
      <c r="F43" s="87"/>
    </row>
    <row r="44" spans="1:6" x14ac:dyDescent="0.35">
      <c r="A44" s="400"/>
      <c r="B44" s="407"/>
      <c r="C44" s="32">
        <v>34</v>
      </c>
      <c r="D44" s="45" t="s">
        <v>26</v>
      </c>
      <c r="E44" s="86">
        <v>0.18465780984425403</v>
      </c>
      <c r="F44" s="87"/>
    </row>
    <row r="45" spans="1:6" x14ac:dyDescent="0.35">
      <c r="A45" s="400"/>
      <c r="B45" s="407"/>
      <c r="C45" s="32">
        <v>34</v>
      </c>
      <c r="D45" s="45" t="s">
        <v>27</v>
      </c>
      <c r="E45" s="143"/>
      <c r="F45" s="146"/>
    </row>
    <row r="46" spans="1:6" ht="16" thickBot="1" x14ac:dyDescent="0.4">
      <c r="A46" s="400"/>
      <c r="B46" s="406"/>
      <c r="C46" s="36">
        <v>34</v>
      </c>
      <c r="D46" s="44" t="s">
        <v>28</v>
      </c>
      <c r="E46" s="150"/>
      <c r="F46" s="151"/>
    </row>
    <row r="47" spans="1:6" x14ac:dyDescent="0.35">
      <c r="A47" s="400"/>
      <c r="B47" s="407" t="s">
        <v>74</v>
      </c>
      <c r="C47" s="51">
        <v>23</v>
      </c>
      <c r="D47" s="52" t="s">
        <v>29</v>
      </c>
      <c r="E47" s="84">
        <v>0.10414095416436141</v>
      </c>
      <c r="F47" s="81"/>
    </row>
    <row r="48" spans="1:6" x14ac:dyDescent="0.35">
      <c r="A48" s="400"/>
      <c r="B48" s="407"/>
      <c r="C48" s="32">
        <v>23</v>
      </c>
      <c r="D48" s="45" t="s">
        <v>30</v>
      </c>
      <c r="E48" s="86">
        <v>0.30205983742605441</v>
      </c>
      <c r="F48" s="87"/>
    </row>
    <row r="49" spans="1:6" x14ac:dyDescent="0.35">
      <c r="A49" s="400"/>
      <c r="B49" s="407"/>
      <c r="C49" s="32">
        <v>23</v>
      </c>
      <c r="D49" s="45" t="s">
        <v>31</v>
      </c>
      <c r="E49" s="86">
        <v>0.30205983742605441</v>
      </c>
      <c r="F49" s="87"/>
    </row>
    <row r="50" spans="1:6" x14ac:dyDescent="0.35">
      <c r="A50" s="400"/>
      <c r="B50" s="407"/>
      <c r="C50" s="32">
        <v>23</v>
      </c>
      <c r="D50" s="45" t="s">
        <v>32</v>
      </c>
      <c r="E50" s="86">
        <v>6.2561178022726316E-2</v>
      </c>
      <c r="F50" s="87"/>
    </row>
    <row r="51" spans="1:6" x14ac:dyDescent="0.35">
      <c r="A51" s="400"/>
      <c r="B51" s="407"/>
      <c r="C51" s="32">
        <v>23</v>
      </c>
      <c r="D51" s="45" t="s">
        <v>33</v>
      </c>
      <c r="E51" s="86">
        <v>0.10416223347661403</v>
      </c>
      <c r="F51" s="87"/>
    </row>
    <row r="52" spans="1:6" x14ac:dyDescent="0.35">
      <c r="A52" s="400"/>
      <c r="B52" s="407"/>
      <c r="C52" s="32">
        <v>23</v>
      </c>
      <c r="D52" s="45" t="s">
        <v>34</v>
      </c>
      <c r="E52" s="86">
        <v>1.0426863003787718E-2</v>
      </c>
      <c r="F52" s="87"/>
    </row>
    <row r="53" spans="1:6" ht="16" thickBot="1" x14ac:dyDescent="0.4">
      <c r="A53" s="400"/>
      <c r="B53" s="407"/>
      <c r="C53" s="55">
        <v>23</v>
      </c>
      <c r="D53" s="56" t="s">
        <v>35</v>
      </c>
      <c r="E53" s="85">
        <v>0.11458909648040175</v>
      </c>
      <c r="F53" s="87"/>
    </row>
    <row r="54" spans="1:6" x14ac:dyDescent="0.35">
      <c r="A54" s="400"/>
      <c r="B54" s="375" t="s">
        <v>77</v>
      </c>
      <c r="C54" s="28">
        <v>24</v>
      </c>
      <c r="D54" s="43" t="s">
        <v>36</v>
      </c>
      <c r="E54" s="148"/>
      <c r="F54" s="149"/>
    </row>
    <row r="55" spans="1:6" ht="16" thickBot="1" x14ac:dyDescent="0.4">
      <c r="A55" s="400"/>
      <c r="B55" s="376"/>
      <c r="C55" s="36">
        <v>24</v>
      </c>
      <c r="D55" s="44" t="s">
        <v>37</v>
      </c>
      <c r="E55" s="150"/>
      <c r="F55" s="151"/>
    </row>
    <row r="56" spans="1:6" x14ac:dyDescent="0.35">
      <c r="A56" s="400"/>
      <c r="B56" s="407" t="s">
        <v>78</v>
      </c>
      <c r="C56" s="67">
        <v>24</v>
      </c>
      <c r="D56" s="52" t="s">
        <v>57</v>
      </c>
      <c r="E56" s="142"/>
      <c r="F56" s="145"/>
    </row>
    <row r="57" spans="1:6" x14ac:dyDescent="0.35">
      <c r="A57" s="400"/>
      <c r="B57" s="407"/>
      <c r="C57" s="22">
        <v>24</v>
      </c>
      <c r="D57" s="45" t="s">
        <v>58</v>
      </c>
      <c r="E57" s="143"/>
      <c r="F57" s="146"/>
    </row>
    <row r="58" spans="1:6" x14ac:dyDescent="0.35">
      <c r="A58" s="400"/>
      <c r="B58" s="407"/>
      <c r="C58" s="22">
        <v>24</v>
      </c>
      <c r="D58" s="45" t="s">
        <v>59</v>
      </c>
      <c r="E58" s="143"/>
      <c r="F58" s="146"/>
    </row>
    <row r="59" spans="1:6" x14ac:dyDescent="0.35">
      <c r="A59" s="400"/>
      <c r="B59" s="407"/>
      <c r="C59" s="22">
        <v>24</v>
      </c>
      <c r="D59" s="45" t="s">
        <v>60</v>
      </c>
      <c r="E59" s="143"/>
      <c r="F59" s="146"/>
    </row>
    <row r="60" spans="1:6" x14ac:dyDescent="0.35">
      <c r="A60" s="400"/>
      <c r="B60" s="407"/>
      <c r="C60" s="22">
        <v>24</v>
      </c>
      <c r="D60" s="45" t="s">
        <v>61</v>
      </c>
      <c r="E60" s="143"/>
      <c r="F60" s="146"/>
    </row>
    <row r="61" spans="1:6" x14ac:dyDescent="0.35">
      <c r="A61" s="400"/>
      <c r="B61" s="407"/>
      <c r="C61" s="22">
        <v>24</v>
      </c>
      <c r="D61" s="45" t="s">
        <v>62</v>
      </c>
      <c r="E61" s="143"/>
      <c r="F61" s="146"/>
    </row>
    <row r="62" spans="1:6" ht="16" thickBot="1" x14ac:dyDescent="0.4">
      <c r="A62" s="401"/>
      <c r="B62" s="407"/>
      <c r="C62" s="68">
        <v>24</v>
      </c>
      <c r="D62" s="56" t="s">
        <v>63</v>
      </c>
      <c r="E62" s="144"/>
      <c r="F62" s="147"/>
    </row>
    <row r="63" spans="1:6" ht="16" customHeight="1" thickBot="1" x14ac:dyDescent="0.4">
      <c r="A63" s="393" t="s">
        <v>49</v>
      </c>
      <c r="B63" s="69" t="s">
        <v>79</v>
      </c>
      <c r="C63" s="58">
        <v>25</v>
      </c>
      <c r="D63" s="59" t="s">
        <v>38</v>
      </c>
      <c r="E63" s="88">
        <v>9.8056804771473202E-2</v>
      </c>
      <c r="F63" s="89"/>
    </row>
    <row r="64" spans="1:6" ht="16" thickBot="1" x14ac:dyDescent="0.4">
      <c r="A64" s="394"/>
      <c r="B64" s="70" t="s">
        <v>80</v>
      </c>
      <c r="C64" s="63">
        <v>25</v>
      </c>
      <c r="D64" s="64" t="s">
        <v>96</v>
      </c>
      <c r="E64" s="90">
        <v>4.1978306169531882E-2</v>
      </c>
      <c r="F64" s="91"/>
    </row>
    <row r="65" spans="1:9" ht="16" thickBot="1" x14ac:dyDescent="0.4">
      <c r="A65" s="394"/>
      <c r="B65" s="69" t="s">
        <v>81</v>
      </c>
      <c r="C65" s="58">
        <v>25</v>
      </c>
      <c r="D65" s="59" t="s">
        <v>39</v>
      </c>
      <c r="E65" s="88">
        <v>8.1477450323732964E-2</v>
      </c>
      <c r="F65" s="89"/>
    </row>
    <row r="66" spans="1:9" ht="16" thickBot="1" x14ac:dyDescent="0.4">
      <c r="A66" s="394"/>
      <c r="B66" s="70" t="s">
        <v>82</v>
      </c>
      <c r="C66" s="71">
        <v>25</v>
      </c>
      <c r="D66" s="64" t="s">
        <v>40</v>
      </c>
      <c r="E66" s="90">
        <v>0.44160712956761178</v>
      </c>
      <c r="F66" s="91"/>
    </row>
    <row r="67" spans="1:9" ht="16" thickBot="1" x14ac:dyDescent="0.4">
      <c r="A67" s="394"/>
      <c r="B67" s="69" t="s">
        <v>83</v>
      </c>
      <c r="C67" s="72">
        <v>35</v>
      </c>
      <c r="D67" s="59" t="s">
        <v>48</v>
      </c>
      <c r="E67" s="88">
        <v>1.9031272924441039E-2</v>
      </c>
      <c r="F67" s="89"/>
    </row>
    <row r="68" spans="1:9" ht="16" thickBot="1" x14ac:dyDescent="0.4">
      <c r="A68" s="394"/>
      <c r="B68" s="70" t="s">
        <v>84</v>
      </c>
      <c r="C68" s="71">
        <v>33</v>
      </c>
      <c r="D68" s="64" t="s">
        <v>41</v>
      </c>
      <c r="E68" s="90">
        <v>5.8002158219840734E-2</v>
      </c>
      <c r="F68" s="91"/>
    </row>
    <row r="69" spans="1:9" ht="16" thickBot="1" x14ac:dyDescent="0.4">
      <c r="A69" s="394"/>
      <c r="B69" s="69" t="s">
        <v>85</v>
      </c>
      <c r="C69" s="72">
        <v>38</v>
      </c>
      <c r="D69" s="59" t="s">
        <v>42</v>
      </c>
      <c r="E69" s="88">
        <v>7.3457882818231098E-3</v>
      </c>
      <c r="F69" s="89"/>
    </row>
    <row r="70" spans="1:9" ht="16" thickBot="1" x14ac:dyDescent="0.4">
      <c r="A70" s="395"/>
      <c r="B70" s="73" t="s">
        <v>86</v>
      </c>
      <c r="C70" s="74">
        <v>25</v>
      </c>
      <c r="D70" s="75" t="s">
        <v>43</v>
      </c>
      <c r="E70" s="92">
        <v>0.25250108974154517</v>
      </c>
      <c r="F70" s="89"/>
    </row>
    <row r="72" spans="1:9" x14ac:dyDescent="0.35">
      <c r="I72" s="2" t="s">
        <v>378</v>
      </c>
    </row>
    <row r="73" spans="1:9" x14ac:dyDescent="0.35">
      <c r="I73" s="2" t="s">
        <v>379</v>
      </c>
    </row>
  </sheetData>
  <mergeCells count="17">
    <mergeCell ref="A63:A70"/>
    <mergeCell ref="A23:A62"/>
    <mergeCell ref="B24:B25"/>
    <mergeCell ref="B26:B27"/>
    <mergeCell ref="B29:B30"/>
    <mergeCell ref="B35:B46"/>
    <mergeCell ref="B47:B53"/>
    <mergeCell ref="B54:B55"/>
    <mergeCell ref="B56:B62"/>
    <mergeCell ref="A11:A22"/>
    <mergeCell ref="B11:B12"/>
    <mergeCell ref="B13:B22"/>
    <mergeCell ref="A1:F1"/>
    <mergeCell ref="H5:O19"/>
    <mergeCell ref="A4:A10"/>
    <mergeCell ref="B4:B8"/>
    <mergeCell ref="B9:B10"/>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77" t="s">
        <v>459</v>
      </c>
      <c r="B1" s="378"/>
      <c r="C1" s="378"/>
      <c r="D1" s="378"/>
      <c r="E1" s="378"/>
      <c r="F1" s="378"/>
      <c r="G1" s="378"/>
      <c r="H1" s="378"/>
      <c r="I1" s="379"/>
    </row>
    <row r="2" spans="1:18" ht="16" thickBot="1" x14ac:dyDescent="0.4"/>
    <row r="3" spans="1:18" ht="37" customHeight="1" thickBot="1" x14ac:dyDescent="0.4">
      <c r="A3" s="219" t="s">
        <v>47</v>
      </c>
      <c r="B3" s="220" t="s">
        <v>101</v>
      </c>
      <c r="C3" s="220" t="s">
        <v>64</v>
      </c>
      <c r="D3" s="220" t="s">
        <v>88</v>
      </c>
      <c r="E3" s="221" t="s">
        <v>98</v>
      </c>
      <c r="F3" s="222" t="s">
        <v>409</v>
      </c>
      <c r="G3" s="223" t="s">
        <v>99</v>
      </c>
      <c r="H3" s="223" t="s">
        <v>412</v>
      </c>
      <c r="I3" s="223" t="s">
        <v>170</v>
      </c>
      <c r="K3" s="380" t="s">
        <v>416</v>
      </c>
      <c r="L3" s="381"/>
      <c r="M3" s="381"/>
      <c r="N3" s="381"/>
      <c r="O3" s="381"/>
      <c r="P3" s="381"/>
      <c r="Q3" s="381"/>
      <c r="R3" s="382"/>
    </row>
    <row r="4" spans="1:18" ht="15.5" customHeight="1" x14ac:dyDescent="0.35">
      <c r="A4" s="389" t="s">
        <v>44</v>
      </c>
      <c r="B4" s="392"/>
      <c r="C4" s="28">
        <v>57</v>
      </c>
      <c r="D4" s="29" t="s">
        <v>0</v>
      </c>
      <c r="E4" s="340">
        <v>1.9</v>
      </c>
      <c r="F4" s="341">
        <v>0.6</v>
      </c>
      <c r="G4" s="341">
        <v>0.4</v>
      </c>
      <c r="H4" s="340">
        <v>1</v>
      </c>
      <c r="I4" s="342">
        <v>1</v>
      </c>
      <c r="K4" s="383"/>
      <c r="L4" s="384"/>
      <c r="M4" s="384"/>
      <c r="N4" s="384"/>
      <c r="O4" s="384"/>
      <c r="P4" s="384"/>
      <c r="Q4" s="384"/>
      <c r="R4" s="385"/>
    </row>
    <row r="5" spans="1:18" ht="15.5" customHeight="1" thickBot="1" x14ac:dyDescent="0.4">
      <c r="A5" s="390"/>
      <c r="B5" s="392"/>
      <c r="C5" s="32">
        <v>53</v>
      </c>
      <c r="D5" s="33" t="s">
        <v>1</v>
      </c>
      <c r="E5" s="343">
        <v>1.9</v>
      </c>
      <c r="F5" s="344">
        <v>1</v>
      </c>
      <c r="G5" s="344">
        <v>0</v>
      </c>
      <c r="H5" s="343">
        <v>1</v>
      </c>
      <c r="I5" s="345">
        <v>1</v>
      </c>
      <c r="K5" s="386"/>
      <c r="L5" s="387"/>
      <c r="M5" s="387"/>
      <c r="N5" s="387"/>
      <c r="O5" s="387"/>
      <c r="P5" s="387"/>
      <c r="Q5" s="387"/>
      <c r="R5" s="388"/>
    </row>
    <row r="6" spans="1:18" ht="15.5" customHeight="1" thickBot="1" x14ac:dyDescent="0.4">
      <c r="A6" s="390"/>
      <c r="B6" s="392"/>
      <c r="C6" s="32">
        <v>55</v>
      </c>
      <c r="D6" s="33" t="s">
        <v>2</v>
      </c>
      <c r="E6" s="343">
        <v>1.9</v>
      </c>
      <c r="F6" s="344">
        <v>0.6</v>
      </c>
      <c r="G6" s="344">
        <v>0.4</v>
      </c>
      <c r="H6" s="343">
        <v>1</v>
      </c>
      <c r="I6" s="345">
        <v>1</v>
      </c>
      <c r="K6" s="139"/>
      <c r="L6" s="139"/>
      <c r="M6" s="139"/>
      <c r="N6" s="139"/>
      <c r="O6" s="139"/>
      <c r="P6" s="139"/>
      <c r="Q6" s="139"/>
      <c r="R6" s="139"/>
    </row>
    <row r="7" spans="1:18" ht="15.5" customHeight="1" x14ac:dyDescent="0.35">
      <c r="A7" s="390"/>
      <c r="B7" s="392"/>
      <c r="C7" s="32">
        <v>55</v>
      </c>
      <c r="D7" s="33" t="s">
        <v>3</v>
      </c>
      <c r="E7" s="343">
        <v>1.9</v>
      </c>
      <c r="F7" s="344">
        <v>1</v>
      </c>
      <c r="G7" s="344">
        <v>0</v>
      </c>
      <c r="H7" s="343">
        <v>1</v>
      </c>
      <c r="I7" s="345">
        <v>1</v>
      </c>
      <c r="K7" s="380" t="s">
        <v>407</v>
      </c>
      <c r="L7" s="381"/>
      <c r="M7" s="381"/>
      <c r="N7" s="381"/>
      <c r="O7" s="381"/>
      <c r="P7" s="381"/>
      <c r="Q7" s="381"/>
      <c r="R7" s="382"/>
    </row>
    <row r="8" spans="1:18" ht="16" customHeight="1" thickBot="1" x14ac:dyDescent="0.4">
      <c r="A8" s="390"/>
      <c r="B8" s="392"/>
      <c r="C8" s="36">
        <v>54</v>
      </c>
      <c r="D8" s="37" t="s">
        <v>4</v>
      </c>
      <c r="E8" s="346">
        <v>1.9</v>
      </c>
      <c r="F8" s="347">
        <v>1</v>
      </c>
      <c r="G8" s="347">
        <v>0</v>
      </c>
      <c r="H8" s="346">
        <v>1</v>
      </c>
      <c r="I8" s="348">
        <v>1</v>
      </c>
      <c r="K8" s="383"/>
      <c r="L8" s="384"/>
      <c r="M8" s="384"/>
      <c r="N8" s="384"/>
      <c r="O8" s="384"/>
      <c r="P8" s="384"/>
      <c r="Q8" s="384"/>
      <c r="R8" s="385"/>
    </row>
    <row r="9" spans="1:18" ht="15.5" customHeight="1" x14ac:dyDescent="0.35">
      <c r="A9" s="390"/>
      <c r="B9" s="396" t="s">
        <v>65</v>
      </c>
      <c r="C9" s="51">
        <v>32</v>
      </c>
      <c r="D9" s="29" t="s">
        <v>5</v>
      </c>
      <c r="E9" s="340">
        <v>1.9</v>
      </c>
      <c r="F9" s="341">
        <v>0.6</v>
      </c>
      <c r="G9" s="341">
        <v>0.4</v>
      </c>
      <c r="H9" s="340">
        <v>1</v>
      </c>
      <c r="I9" s="342">
        <v>1</v>
      </c>
      <c r="K9" s="383"/>
      <c r="L9" s="384"/>
      <c r="M9" s="384"/>
      <c r="N9" s="384"/>
      <c r="O9" s="384"/>
      <c r="P9" s="384"/>
      <c r="Q9" s="384"/>
      <c r="R9" s="385"/>
    </row>
    <row r="10" spans="1:18" ht="16" thickBot="1" x14ac:dyDescent="0.4">
      <c r="A10" s="391"/>
      <c r="B10" s="397"/>
      <c r="C10" s="36">
        <v>32</v>
      </c>
      <c r="D10" s="40" t="s">
        <v>6</v>
      </c>
      <c r="E10" s="349">
        <v>1.9</v>
      </c>
      <c r="F10" s="350">
        <v>0.6</v>
      </c>
      <c r="G10" s="350">
        <v>0.4</v>
      </c>
      <c r="H10" s="349">
        <v>1</v>
      </c>
      <c r="I10" s="351">
        <v>1</v>
      </c>
      <c r="K10" s="386"/>
      <c r="L10" s="387"/>
      <c r="M10" s="387"/>
      <c r="N10" s="387"/>
      <c r="O10" s="387"/>
      <c r="P10" s="387"/>
      <c r="Q10" s="387"/>
      <c r="R10" s="388"/>
    </row>
    <row r="11" spans="1:18" ht="15.5" customHeight="1" thickBot="1" x14ac:dyDescent="0.4">
      <c r="A11" s="399" t="s">
        <v>45</v>
      </c>
      <c r="B11" s="398" t="s">
        <v>75</v>
      </c>
      <c r="C11" s="28">
        <v>72</v>
      </c>
      <c r="D11" s="43" t="s">
        <v>7</v>
      </c>
      <c r="E11" s="340"/>
      <c r="F11" s="341"/>
      <c r="G11" s="341"/>
      <c r="H11" s="340"/>
      <c r="I11" s="342"/>
    </row>
    <row r="12" spans="1:18" ht="16" thickBot="1" x14ac:dyDescent="0.4">
      <c r="A12" s="400"/>
      <c r="B12" s="376"/>
      <c r="C12" s="36">
        <v>76</v>
      </c>
      <c r="D12" s="44" t="s">
        <v>8</v>
      </c>
      <c r="E12" s="349"/>
      <c r="F12" s="350"/>
      <c r="G12" s="350"/>
      <c r="H12" s="349"/>
      <c r="I12" s="351"/>
      <c r="K12" s="380" t="s">
        <v>410</v>
      </c>
      <c r="L12" s="381"/>
      <c r="M12" s="381"/>
      <c r="N12" s="381"/>
      <c r="O12" s="381"/>
      <c r="P12" s="381"/>
      <c r="Q12" s="381"/>
      <c r="R12" s="382"/>
    </row>
    <row r="13" spans="1:18" x14ac:dyDescent="0.35">
      <c r="A13" s="400"/>
      <c r="B13" s="396" t="s">
        <v>76</v>
      </c>
      <c r="C13" s="28">
        <v>72</v>
      </c>
      <c r="D13" s="43" t="s">
        <v>50</v>
      </c>
      <c r="E13" s="340">
        <v>2</v>
      </c>
      <c r="F13" s="340">
        <v>0.5</v>
      </c>
      <c r="G13" s="340">
        <v>0.5</v>
      </c>
      <c r="H13" s="340">
        <v>1</v>
      </c>
      <c r="I13" s="340">
        <v>1</v>
      </c>
      <c r="K13" s="383"/>
      <c r="L13" s="384"/>
      <c r="M13" s="384"/>
      <c r="N13" s="384"/>
      <c r="O13" s="384"/>
      <c r="P13" s="384"/>
      <c r="Q13" s="384"/>
      <c r="R13" s="385"/>
    </row>
    <row r="14" spans="1:18" x14ac:dyDescent="0.35">
      <c r="A14" s="400"/>
      <c r="B14" s="408"/>
      <c r="C14" s="32">
        <v>61</v>
      </c>
      <c r="D14" s="45" t="s">
        <v>51</v>
      </c>
      <c r="E14" s="343">
        <v>1.4</v>
      </c>
      <c r="F14" s="343">
        <v>1</v>
      </c>
      <c r="G14" s="343">
        <v>0</v>
      </c>
      <c r="H14" s="343">
        <v>1</v>
      </c>
      <c r="I14" s="343">
        <v>1</v>
      </c>
      <c r="K14" s="383"/>
      <c r="L14" s="384"/>
      <c r="M14" s="384"/>
      <c r="N14" s="384"/>
      <c r="O14" s="384"/>
      <c r="P14" s="384"/>
      <c r="Q14" s="384"/>
      <c r="R14" s="385"/>
    </row>
    <row r="15" spans="1:18" ht="16" thickBot="1" x14ac:dyDescent="0.4">
      <c r="A15" s="400"/>
      <c r="B15" s="408"/>
      <c r="C15" s="32">
        <v>63</v>
      </c>
      <c r="D15" s="45" t="s">
        <v>144</v>
      </c>
      <c r="E15" s="343">
        <v>1.4</v>
      </c>
      <c r="F15" s="343">
        <v>1</v>
      </c>
      <c r="G15" s="343">
        <v>0</v>
      </c>
      <c r="H15" s="343">
        <v>1</v>
      </c>
      <c r="I15" s="343">
        <v>1</v>
      </c>
      <c r="K15" s="386"/>
      <c r="L15" s="387"/>
      <c r="M15" s="387"/>
      <c r="N15" s="387"/>
      <c r="O15" s="387"/>
      <c r="P15" s="387"/>
      <c r="Q15" s="387"/>
      <c r="R15" s="388"/>
    </row>
    <row r="16" spans="1:18" ht="16" thickBot="1" x14ac:dyDescent="0.4">
      <c r="A16" s="400"/>
      <c r="B16" s="408"/>
      <c r="C16" s="32">
        <v>61</v>
      </c>
      <c r="D16" s="45" t="s">
        <v>52</v>
      </c>
      <c r="E16" s="343">
        <v>1.4</v>
      </c>
      <c r="F16" s="343">
        <v>1</v>
      </c>
      <c r="G16" s="343">
        <v>0</v>
      </c>
      <c r="H16" s="343">
        <v>1</v>
      </c>
      <c r="I16" s="343">
        <v>1</v>
      </c>
    </row>
    <row r="17" spans="1:18" x14ac:dyDescent="0.35">
      <c r="A17" s="400"/>
      <c r="B17" s="408"/>
      <c r="C17" s="32"/>
      <c r="D17" s="45" t="s">
        <v>140</v>
      </c>
      <c r="E17" s="343">
        <v>1.4</v>
      </c>
      <c r="F17" s="343">
        <v>1</v>
      </c>
      <c r="G17" s="343">
        <v>0</v>
      </c>
      <c r="H17" s="343">
        <v>1</v>
      </c>
      <c r="I17" s="343">
        <v>1</v>
      </c>
      <c r="K17" s="380" t="s">
        <v>411</v>
      </c>
      <c r="L17" s="381"/>
      <c r="M17" s="381"/>
      <c r="N17" s="381"/>
      <c r="O17" s="381"/>
      <c r="P17" s="381"/>
      <c r="Q17" s="381"/>
      <c r="R17" s="382"/>
    </row>
    <row r="18" spans="1:18" x14ac:dyDescent="0.35">
      <c r="A18" s="400"/>
      <c r="B18" s="408"/>
      <c r="C18" s="32">
        <v>76</v>
      </c>
      <c r="D18" s="45" t="s">
        <v>8</v>
      </c>
      <c r="E18" s="343">
        <v>1.4</v>
      </c>
      <c r="F18" s="343">
        <v>0.5</v>
      </c>
      <c r="G18" s="343">
        <v>0.5</v>
      </c>
      <c r="H18" s="343">
        <v>1</v>
      </c>
      <c r="I18" s="343">
        <v>1</v>
      </c>
      <c r="K18" s="383"/>
      <c r="L18" s="384"/>
      <c r="M18" s="384"/>
      <c r="N18" s="384"/>
      <c r="O18" s="384"/>
      <c r="P18" s="384"/>
      <c r="Q18" s="384"/>
      <c r="R18" s="385"/>
    </row>
    <row r="19" spans="1:18" x14ac:dyDescent="0.35">
      <c r="A19" s="400"/>
      <c r="B19" s="408"/>
      <c r="C19" s="32"/>
      <c r="D19" s="45" t="s">
        <v>53</v>
      </c>
      <c r="E19" s="343">
        <v>1.4</v>
      </c>
      <c r="F19" s="343">
        <v>1</v>
      </c>
      <c r="G19" s="343">
        <v>0</v>
      </c>
      <c r="H19" s="343">
        <v>1</v>
      </c>
      <c r="I19" s="343">
        <v>1</v>
      </c>
      <c r="K19" s="383"/>
      <c r="L19" s="384"/>
      <c r="M19" s="384"/>
      <c r="N19" s="384"/>
      <c r="O19" s="384"/>
      <c r="P19" s="384"/>
      <c r="Q19" s="384"/>
      <c r="R19" s="385"/>
    </row>
    <row r="20" spans="1:18" ht="16" thickBot="1" x14ac:dyDescent="0.4">
      <c r="A20" s="400"/>
      <c r="B20" s="408"/>
      <c r="C20" s="32"/>
      <c r="D20" s="45" t="s">
        <v>54</v>
      </c>
      <c r="E20" s="343">
        <v>2</v>
      </c>
      <c r="F20" s="343">
        <v>1</v>
      </c>
      <c r="G20" s="343">
        <v>0</v>
      </c>
      <c r="H20" s="343">
        <v>1</v>
      </c>
      <c r="I20" s="343">
        <v>1</v>
      </c>
      <c r="K20" s="386"/>
      <c r="L20" s="387"/>
      <c r="M20" s="387"/>
      <c r="N20" s="387"/>
      <c r="O20" s="387"/>
      <c r="P20" s="387"/>
      <c r="Q20" s="387"/>
      <c r="R20" s="388"/>
    </row>
    <row r="21" spans="1:18" ht="16" thickBot="1" x14ac:dyDescent="0.4">
      <c r="A21" s="400"/>
      <c r="B21" s="397"/>
      <c r="C21" s="36"/>
      <c r="D21" s="44" t="s">
        <v>56</v>
      </c>
      <c r="E21" s="343"/>
      <c r="F21" s="343"/>
      <c r="G21" s="343"/>
      <c r="H21" s="343"/>
      <c r="I21" s="343"/>
    </row>
    <row r="22" spans="1:18" ht="16" customHeight="1" thickBot="1" x14ac:dyDescent="0.4">
      <c r="A22" s="399" t="s">
        <v>143</v>
      </c>
      <c r="B22" s="46" t="s">
        <v>9</v>
      </c>
      <c r="C22" s="47">
        <v>49</v>
      </c>
      <c r="D22" s="48" t="s">
        <v>9</v>
      </c>
      <c r="E22" s="352">
        <v>1.4</v>
      </c>
      <c r="F22" s="353">
        <v>1</v>
      </c>
      <c r="G22" s="353">
        <v>0</v>
      </c>
      <c r="H22" s="352">
        <v>1</v>
      </c>
      <c r="I22" s="354">
        <v>1</v>
      </c>
      <c r="K22" s="380" t="s">
        <v>413</v>
      </c>
      <c r="L22" s="381"/>
      <c r="M22" s="381"/>
      <c r="N22" s="381"/>
      <c r="O22" s="381"/>
      <c r="P22" s="381"/>
      <c r="Q22" s="381"/>
      <c r="R22" s="382"/>
    </row>
    <row r="23" spans="1:18" ht="15.5" customHeight="1" x14ac:dyDescent="0.35">
      <c r="A23" s="400"/>
      <c r="B23" s="402" t="s">
        <v>67</v>
      </c>
      <c r="C23" s="28">
        <v>29</v>
      </c>
      <c r="D23" s="43" t="s">
        <v>10</v>
      </c>
      <c r="E23" s="340"/>
      <c r="F23" s="341"/>
      <c r="G23" s="341"/>
      <c r="H23" s="340"/>
      <c r="I23" s="342"/>
      <c r="K23" s="383"/>
      <c r="L23" s="384"/>
      <c r="M23" s="384"/>
      <c r="N23" s="384"/>
      <c r="O23" s="384"/>
      <c r="P23" s="384"/>
      <c r="Q23" s="384"/>
      <c r="R23" s="385"/>
    </row>
    <row r="24" spans="1:18" ht="16" customHeight="1" thickBot="1" x14ac:dyDescent="0.4">
      <c r="A24" s="400"/>
      <c r="B24" s="404"/>
      <c r="C24" s="36">
        <v>29</v>
      </c>
      <c r="D24" s="44" t="s">
        <v>11</v>
      </c>
      <c r="E24" s="349"/>
      <c r="F24" s="350"/>
      <c r="G24" s="350"/>
      <c r="H24" s="349"/>
      <c r="I24" s="351"/>
      <c r="K24" s="383"/>
      <c r="L24" s="384"/>
      <c r="M24" s="384"/>
      <c r="N24" s="384"/>
      <c r="O24" s="384"/>
      <c r="P24" s="384"/>
      <c r="Q24" s="384"/>
      <c r="R24" s="385"/>
    </row>
    <row r="25" spans="1:18" ht="15.5" customHeight="1" x14ac:dyDescent="0.35">
      <c r="A25" s="400"/>
      <c r="B25" s="402" t="s">
        <v>97</v>
      </c>
      <c r="C25" s="51">
        <v>28</v>
      </c>
      <c r="D25" s="52" t="s">
        <v>12</v>
      </c>
      <c r="E25" s="355">
        <v>1</v>
      </c>
      <c r="F25" s="356">
        <v>1</v>
      </c>
      <c r="G25" s="356">
        <v>0</v>
      </c>
      <c r="H25" s="355">
        <v>1</v>
      </c>
      <c r="I25" s="357">
        <v>1</v>
      </c>
      <c r="K25" s="383"/>
      <c r="L25" s="384"/>
      <c r="M25" s="384"/>
      <c r="N25" s="384"/>
      <c r="O25" s="384"/>
      <c r="P25" s="384"/>
      <c r="Q25" s="384"/>
      <c r="R25" s="385"/>
    </row>
    <row r="26" spans="1:18" ht="16" thickBot="1" x14ac:dyDescent="0.4">
      <c r="A26" s="400"/>
      <c r="B26" s="404"/>
      <c r="C26" s="55">
        <v>28</v>
      </c>
      <c r="D26" s="56" t="s">
        <v>13</v>
      </c>
      <c r="E26" s="346">
        <v>1</v>
      </c>
      <c r="F26" s="347">
        <v>0.5</v>
      </c>
      <c r="G26" s="347">
        <v>0.5</v>
      </c>
      <c r="H26" s="346">
        <v>1</v>
      </c>
      <c r="I26" s="348">
        <v>1</v>
      </c>
      <c r="K26" s="386"/>
      <c r="L26" s="387"/>
      <c r="M26" s="387"/>
      <c r="N26" s="387"/>
      <c r="O26" s="387"/>
      <c r="P26" s="387"/>
      <c r="Q26" s="387"/>
      <c r="R26" s="388"/>
    </row>
    <row r="27" spans="1:18" ht="16" thickBot="1" x14ac:dyDescent="0.4">
      <c r="A27" s="400"/>
      <c r="B27" s="57" t="s">
        <v>46</v>
      </c>
      <c r="C27" s="58">
        <v>21</v>
      </c>
      <c r="D27" s="59" t="s">
        <v>66</v>
      </c>
      <c r="E27" s="358">
        <v>1.4</v>
      </c>
      <c r="F27" s="359">
        <v>0.5</v>
      </c>
      <c r="G27" s="359">
        <v>0.5</v>
      </c>
      <c r="H27" s="358">
        <v>1</v>
      </c>
      <c r="I27" s="360">
        <v>1</v>
      </c>
    </row>
    <row r="28" spans="1:18" ht="15.5" customHeight="1" x14ac:dyDescent="0.35">
      <c r="A28" s="400"/>
      <c r="B28" s="402" t="s">
        <v>68</v>
      </c>
      <c r="C28" s="51">
        <v>30</v>
      </c>
      <c r="D28" s="52" t="s">
        <v>14</v>
      </c>
      <c r="E28" s="355">
        <v>1.6</v>
      </c>
      <c r="F28" s="356">
        <v>0.5</v>
      </c>
      <c r="G28" s="356">
        <v>0.5</v>
      </c>
      <c r="H28" s="355">
        <v>1</v>
      </c>
      <c r="I28" s="357">
        <v>1</v>
      </c>
      <c r="K28" s="380" t="s">
        <v>414</v>
      </c>
      <c r="L28" s="381"/>
      <c r="M28" s="381"/>
      <c r="N28" s="381"/>
      <c r="O28" s="381"/>
      <c r="P28" s="381"/>
      <c r="Q28" s="381"/>
      <c r="R28" s="382"/>
    </row>
    <row r="29" spans="1:18" ht="16" customHeight="1" thickBot="1" x14ac:dyDescent="0.4">
      <c r="A29" s="400"/>
      <c r="B29" s="404"/>
      <c r="C29" s="55">
        <v>30</v>
      </c>
      <c r="D29" s="56" t="s">
        <v>15</v>
      </c>
      <c r="E29" s="346">
        <v>1.6</v>
      </c>
      <c r="F29" s="347">
        <v>0.5</v>
      </c>
      <c r="G29" s="347">
        <v>0.5</v>
      </c>
      <c r="H29" s="346">
        <v>1</v>
      </c>
      <c r="I29" s="348">
        <v>1</v>
      </c>
      <c r="K29" s="383"/>
      <c r="L29" s="384"/>
      <c r="M29" s="384"/>
      <c r="N29" s="384"/>
      <c r="O29" s="384"/>
      <c r="P29" s="384"/>
      <c r="Q29" s="384"/>
      <c r="R29" s="385"/>
    </row>
    <row r="30" spans="1:18" ht="16" customHeight="1" thickBot="1" x14ac:dyDescent="0.4">
      <c r="A30" s="400"/>
      <c r="B30" s="57" t="s">
        <v>69</v>
      </c>
      <c r="C30" s="58">
        <v>26</v>
      </c>
      <c r="D30" s="59" t="s">
        <v>16</v>
      </c>
      <c r="E30" s="358">
        <v>1.4</v>
      </c>
      <c r="F30" s="359">
        <v>1</v>
      </c>
      <c r="G30" s="359">
        <v>0</v>
      </c>
      <c r="H30" s="358">
        <v>1</v>
      </c>
      <c r="I30" s="360">
        <v>1</v>
      </c>
      <c r="K30" s="383"/>
      <c r="L30" s="384"/>
      <c r="M30" s="384"/>
      <c r="N30" s="384"/>
      <c r="O30" s="384"/>
      <c r="P30" s="384"/>
      <c r="Q30" s="384"/>
      <c r="R30" s="385"/>
    </row>
    <row r="31" spans="1:18" ht="16" customHeight="1" thickBot="1" x14ac:dyDescent="0.4">
      <c r="A31" s="400"/>
      <c r="B31" s="62" t="s">
        <v>70</v>
      </c>
      <c r="C31" s="63">
        <v>27</v>
      </c>
      <c r="D31" s="64" t="s">
        <v>17</v>
      </c>
      <c r="E31" s="361">
        <v>1.3</v>
      </c>
      <c r="F31" s="362">
        <v>0.5</v>
      </c>
      <c r="G31" s="362">
        <v>0.5</v>
      </c>
      <c r="H31" s="361">
        <v>1</v>
      </c>
      <c r="I31" s="363">
        <v>1</v>
      </c>
      <c r="K31" s="383"/>
      <c r="L31" s="384"/>
      <c r="M31" s="384"/>
      <c r="N31" s="384"/>
      <c r="O31" s="384"/>
      <c r="P31" s="384"/>
      <c r="Q31" s="384"/>
      <c r="R31" s="385"/>
    </row>
    <row r="32" spans="1:18" ht="16" thickBot="1" x14ac:dyDescent="0.4">
      <c r="A32" s="400"/>
      <c r="B32" s="57" t="s">
        <v>71</v>
      </c>
      <c r="C32" s="58">
        <v>25</v>
      </c>
      <c r="D32" s="59" t="s">
        <v>92</v>
      </c>
      <c r="E32" s="358">
        <v>1.4</v>
      </c>
      <c r="F32" s="359">
        <v>1</v>
      </c>
      <c r="G32" s="359">
        <v>0</v>
      </c>
      <c r="H32" s="358">
        <v>1</v>
      </c>
      <c r="I32" s="360">
        <v>1</v>
      </c>
      <c r="K32" s="386"/>
      <c r="L32" s="387"/>
      <c r="M32" s="387"/>
      <c r="N32" s="387"/>
      <c r="O32" s="387"/>
      <c r="P32" s="387"/>
      <c r="Q32" s="387"/>
      <c r="R32" s="388"/>
    </row>
    <row r="33" spans="1:9" ht="16" thickBot="1" x14ac:dyDescent="0.4">
      <c r="A33" s="400"/>
      <c r="B33" s="62" t="s">
        <v>72</v>
      </c>
      <c r="C33" s="63">
        <v>22</v>
      </c>
      <c r="D33" s="64" t="s">
        <v>18</v>
      </c>
      <c r="E33" s="361">
        <v>1.4</v>
      </c>
      <c r="F33" s="362">
        <v>1</v>
      </c>
      <c r="G33" s="362">
        <v>0</v>
      </c>
      <c r="H33" s="361">
        <v>1</v>
      </c>
      <c r="I33" s="363">
        <v>1</v>
      </c>
    </row>
    <row r="34" spans="1:9" x14ac:dyDescent="0.35">
      <c r="A34" s="400"/>
      <c r="B34" s="402" t="s">
        <v>73</v>
      </c>
      <c r="C34" s="28">
        <v>34</v>
      </c>
      <c r="D34" s="43" t="s">
        <v>141</v>
      </c>
      <c r="E34" s="340">
        <v>1.4</v>
      </c>
      <c r="F34" s="341">
        <v>1</v>
      </c>
      <c r="G34" s="341">
        <v>0</v>
      </c>
      <c r="H34" s="340">
        <v>1</v>
      </c>
      <c r="I34" s="342">
        <v>1</v>
      </c>
    </row>
    <row r="35" spans="1:9" x14ac:dyDescent="0.35">
      <c r="A35" s="400"/>
      <c r="B35" s="403"/>
      <c r="C35" s="32">
        <v>34</v>
      </c>
      <c r="D35" s="45" t="s">
        <v>19</v>
      </c>
      <c r="E35" s="343">
        <v>1.4</v>
      </c>
      <c r="F35" s="344">
        <v>1</v>
      </c>
      <c r="G35" s="344">
        <v>0</v>
      </c>
      <c r="H35" s="343">
        <v>1</v>
      </c>
      <c r="I35" s="345">
        <v>1</v>
      </c>
    </row>
    <row r="36" spans="1:9" x14ac:dyDescent="0.35">
      <c r="A36" s="400"/>
      <c r="B36" s="403"/>
      <c r="C36" s="32">
        <v>34</v>
      </c>
      <c r="D36" s="45" t="s">
        <v>20</v>
      </c>
      <c r="E36" s="343">
        <v>1.4</v>
      </c>
      <c r="F36" s="344">
        <v>1</v>
      </c>
      <c r="G36" s="344">
        <v>0</v>
      </c>
      <c r="H36" s="343">
        <v>1</v>
      </c>
      <c r="I36" s="345">
        <v>1</v>
      </c>
    </row>
    <row r="37" spans="1:9" x14ac:dyDescent="0.35">
      <c r="A37" s="400"/>
      <c r="B37" s="403"/>
      <c r="C37" s="32">
        <v>34</v>
      </c>
      <c r="D37" s="45" t="s">
        <v>21</v>
      </c>
      <c r="E37" s="343">
        <v>1.4</v>
      </c>
      <c r="F37" s="344">
        <v>1</v>
      </c>
      <c r="G37" s="344">
        <v>0</v>
      </c>
      <c r="H37" s="343">
        <v>1</v>
      </c>
      <c r="I37" s="345">
        <v>1</v>
      </c>
    </row>
    <row r="38" spans="1:9" x14ac:dyDescent="0.35">
      <c r="A38" s="400"/>
      <c r="B38" s="403"/>
      <c r="C38" s="32">
        <v>34</v>
      </c>
      <c r="D38" s="45" t="s">
        <v>22</v>
      </c>
      <c r="E38" s="343">
        <v>1.4</v>
      </c>
      <c r="F38" s="344">
        <v>1</v>
      </c>
      <c r="G38" s="344">
        <v>0</v>
      </c>
      <c r="H38" s="343">
        <v>1</v>
      </c>
      <c r="I38" s="345">
        <v>1</v>
      </c>
    </row>
    <row r="39" spans="1:9" x14ac:dyDescent="0.35">
      <c r="A39" s="400"/>
      <c r="B39" s="403"/>
      <c r="C39" s="32">
        <v>34</v>
      </c>
      <c r="D39" s="45" t="s">
        <v>142</v>
      </c>
      <c r="E39" s="343">
        <v>1.4</v>
      </c>
      <c r="F39" s="344">
        <v>1</v>
      </c>
      <c r="G39" s="344">
        <v>0</v>
      </c>
      <c r="H39" s="343">
        <v>1</v>
      </c>
      <c r="I39" s="345">
        <v>1</v>
      </c>
    </row>
    <row r="40" spans="1:9" x14ac:dyDescent="0.35">
      <c r="A40" s="400"/>
      <c r="B40" s="403"/>
      <c r="C40" s="32">
        <v>34</v>
      </c>
      <c r="D40" s="45" t="s">
        <v>23</v>
      </c>
      <c r="E40" s="343">
        <v>1.4</v>
      </c>
      <c r="F40" s="344">
        <v>1</v>
      </c>
      <c r="G40" s="344">
        <v>0</v>
      </c>
      <c r="H40" s="343">
        <v>1</v>
      </c>
      <c r="I40" s="345">
        <v>1</v>
      </c>
    </row>
    <row r="41" spans="1:9" x14ac:dyDescent="0.35">
      <c r="A41" s="400"/>
      <c r="B41" s="403"/>
      <c r="C41" s="32">
        <v>34</v>
      </c>
      <c r="D41" s="45" t="s">
        <v>24</v>
      </c>
      <c r="E41" s="343">
        <v>1.4</v>
      </c>
      <c r="F41" s="344">
        <v>1</v>
      </c>
      <c r="G41" s="344">
        <v>0</v>
      </c>
      <c r="H41" s="343">
        <v>1</v>
      </c>
      <c r="I41" s="345">
        <v>1</v>
      </c>
    </row>
    <row r="42" spans="1:9" x14ac:dyDescent="0.35">
      <c r="A42" s="400"/>
      <c r="B42" s="403"/>
      <c r="C42" s="32">
        <v>34</v>
      </c>
      <c r="D42" s="45" t="s">
        <v>25</v>
      </c>
      <c r="E42" s="343">
        <v>1.4</v>
      </c>
      <c r="F42" s="344">
        <v>1</v>
      </c>
      <c r="G42" s="344">
        <v>0</v>
      </c>
      <c r="H42" s="343">
        <v>1</v>
      </c>
      <c r="I42" s="345">
        <v>1</v>
      </c>
    </row>
    <row r="43" spans="1:9" ht="16" thickBot="1" x14ac:dyDescent="0.4">
      <c r="A43" s="400"/>
      <c r="B43" s="404"/>
      <c r="C43" s="36">
        <v>34</v>
      </c>
      <c r="D43" s="44" t="s">
        <v>26</v>
      </c>
      <c r="E43" s="349">
        <v>1.4</v>
      </c>
      <c r="F43" s="350">
        <v>1</v>
      </c>
      <c r="G43" s="350">
        <v>0</v>
      </c>
      <c r="H43" s="349">
        <v>1</v>
      </c>
      <c r="I43" s="351">
        <v>1</v>
      </c>
    </row>
    <row r="44" spans="1:9" x14ac:dyDescent="0.35">
      <c r="A44" s="400"/>
      <c r="B44" s="402" t="s">
        <v>74</v>
      </c>
      <c r="C44" s="51">
        <v>23</v>
      </c>
      <c r="D44" s="52" t="s">
        <v>29</v>
      </c>
      <c r="E44" s="355">
        <v>1.4</v>
      </c>
      <c r="F44" s="356">
        <v>1</v>
      </c>
      <c r="G44" s="356">
        <v>0</v>
      </c>
      <c r="H44" s="355">
        <v>1</v>
      </c>
      <c r="I44" s="357">
        <v>1</v>
      </c>
    </row>
    <row r="45" spans="1:9" x14ac:dyDescent="0.35">
      <c r="A45" s="400"/>
      <c r="B45" s="403"/>
      <c r="C45" s="32">
        <v>23</v>
      </c>
      <c r="D45" s="45" t="s">
        <v>30</v>
      </c>
      <c r="E45" s="343">
        <v>1.4</v>
      </c>
      <c r="F45" s="344">
        <v>1</v>
      </c>
      <c r="G45" s="344">
        <v>0</v>
      </c>
      <c r="H45" s="343">
        <v>1</v>
      </c>
      <c r="I45" s="345">
        <v>1</v>
      </c>
    </row>
    <row r="46" spans="1:9" x14ac:dyDescent="0.35">
      <c r="A46" s="400"/>
      <c r="B46" s="403"/>
      <c r="C46" s="32">
        <v>23</v>
      </c>
      <c r="D46" s="45" t="s">
        <v>31</v>
      </c>
      <c r="E46" s="343">
        <v>1.4</v>
      </c>
      <c r="F46" s="344">
        <v>1</v>
      </c>
      <c r="G46" s="344">
        <v>0</v>
      </c>
      <c r="H46" s="343">
        <v>1</v>
      </c>
      <c r="I46" s="345">
        <v>1</v>
      </c>
    </row>
    <row r="47" spans="1:9" x14ac:dyDescent="0.35">
      <c r="A47" s="400"/>
      <c r="B47" s="403"/>
      <c r="C47" s="32">
        <v>23</v>
      </c>
      <c r="D47" s="45" t="s">
        <v>32</v>
      </c>
      <c r="E47" s="343">
        <v>1.4</v>
      </c>
      <c r="F47" s="344">
        <v>1</v>
      </c>
      <c r="G47" s="344">
        <v>0</v>
      </c>
      <c r="H47" s="343">
        <v>1</v>
      </c>
      <c r="I47" s="345">
        <v>1</v>
      </c>
    </row>
    <row r="48" spans="1:9" x14ac:dyDescent="0.35">
      <c r="A48" s="400"/>
      <c r="B48" s="403"/>
      <c r="C48" s="32">
        <v>23</v>
      </c>
      <c r="D48" s="45" t="s">
        <v>33</v>
      </c>
      <c r="E48" s="343">
        <v>1.4</v>
      </c>
      <c r="F48" s="344">
        <v>1</v>
      </c>
      <c r="G48" s="344">
        <v>0</v>
      </c>
      <c r="H48" s="343">
        <v>1</v>
      </c>
      <c r="I48" s="345">
        <v>1</v>
      </c>
    </row>
    <row r="49" spans="1:9" x14ac:dyDescent="0.35">
      <c r="A49" s="400"/>
      <c r="B49" s="403"/>
      <c r="C49" s="32">
        <v>23</v>
      </c>
      <c r="D49" s="45" t="s">
        <v>34</v>
      </c>
      <c r="E49" s="343">
        <v>1.4</v>
      </c>
      <c r="F49" s="344">
        <v>1</v>
      </c>
      <c r="G49" s="344">
        <v>0</v>
      </c>
      <c r="H49" s="343">
        <v>1</v>
      </c>
      <c r="I49" s="345">
        <v>1</v>
      </c>
    </row>
    <row r="50" spans="1:9" ht="16" thickBot="1" x14ac:dyDescent="0.4">
      <c r="A50" s="400"/>
      <c r="B50" s="404"/>
      <c r="C50" s="55">
        <v>23</v>
      </c>
      <c r="D50" s="56" t="s">
        <v>35</v>
      </c>
      <c r="E50" s="346">
        <v>1.4</v>
      </c>
      <c r="F50" s="347">
        <v>1</v>
      </c>
      <c r="G50" s="347">
        <v>0</v>
      </c>
      <c r="H50" s="346">
        <v>1</v>
      </c>
      <c r="I50" s="348">
        <v>1</v>
      </c>
    </row>
    <row r="51" spans="1:9" x14ac:dyDescent="0.35">
      <c r="A51" s="400"/>
      <c r="B51" s="396" t="s">
        <v>77</v>
      </c>
      <c r="C51" s="28">
        <v>24</v>
      </c>
      <c r="D51" s="43" t="s">
        <v>36</v>
      </c>
      <c r="E51" s="340"/>
      <c r="F51" s="341"/>
      <c r="G51" s="341"/>
      <c r="H51" s="340"/>
      <c r="I51" s="342"/>
    </row>
    <row r="52" spans="1:9" ht="16" thickBot="1" x14ac:dyDescent="0.4">
      <c r="A52" s="400"/>
      <c r="B52" s="397"/>
      <c r="C52" s="36">
        <v>24</v>
      </c>
      <c r="D52" s="44" t="s">
        <v>37</v>
      </c>
      <c r="E52" s="349"/>
      <c r="F52" s="350"/>
      <c r="G52" s="350"/>
      <c r="H52" s="349"/>
      <c r="I52" s="351"/>
    </row>
    <row r="53" spans="1:9" x14ac:dyDescent="0.35">
      <c r="A53" s="400"/>
      <c r="B53" s="402" t="s">
        <v>78</v>
      </c>
      <c r="C53" s="67">
        <v>24</v>
      </c>
      <c r="D53" s="52" t="s">
        <v>57</v>
      </c>
      <c r="E53" s="355">
        <v>1.1000000000000001</v>
      </c>
      <c r="F53" s="356">
        <v>1</v>
      </c>
      <c r="G53" s="356">
        <v>0</v>
      </c>
      <c r="H53" s="355">
        <v>1</v>
      </c>
      <c r="I53" s="357">
        <v>1</v>
      </c>
    </row>
    <row r="54" spans="1:9" x14ac:dyDescent="0.35">
      <c r="A54" s="400"/>
      <c r="B54" s="403"/>
      <c r="C54" s="22">
        <v>24</v>
      </c>
      <c r="D54" s="45" t="s">
        <v>58</v>
      </c>
      <c r="E54" s="343">
        <v>1.4</v>
      </c>
      <c r="F54" s="344">
        <v>1</v>
      </c>
      <c r="G54" s="344">
        <v>0</v>
      </c>
      <c r="H54" s="343">
        <v>1</v>
      </c>
      <c r="I54" s="345">
        <v>1</v>
      </c>
    </row>
    <row r="55" spans="1:9" x14ac:dyDescent="0.35">
      <c r="A55" s="400"/>
      <c r="B55" s="403"/>
      <c r="C55" s="22">
        <v>24</v>
      </c>
      <c r="D55" s="45" t="s">
        <v>59</v>
      </c>
      <c r="E55" s="343">
        <v>1</v>
      </c>
      <c r="F55" s="344">
        <v>1</v>
      </c>
      <c r="G55" s="344">
        <v>0</v>
      </c>
      <c r="H55" s="343">
        <v>1</v>
      </c>
      <c r="I55" s="345">
        <v>1</v>
      </c>
    </row>
    <row r="56" spans="1:9" x14ac:dyDescent="0.35">
      <c r="A56" s="400"/>
      <c r="B56" s="403"/>
      <c r="C56" s="22">
        <v>24</v>
      </c>
      <c r="D56" s="45" t="s">
        <v>60</v>
      </c>
      <c r="E56" s="343">
        <v>1</v>
      </c>
      <c r="F56" s="344">
        <v>1</v>
      </c>
      <c r="G56" s="344">
        <v>0</v>
      </c>
      <c r="H56" s="343">
        <v>1</v>
      </c>
      <c r="I56" s="345">
        <v>1</v>
      </c>
    </row>
    <row r="57" spans="1:9" x14ac:dyDescent="0.35">
      <c r="A57" s="400"/>
      <c r="B57" s="403"/>
      <c r="C57" s="22">
        <v>24</v>
      </c>
      <c r="D57" s="45" t="s">
        <v>61</v>
      </c>
      <c r="E57" s="343"/>
      <c r="F57" s="344"/>
      <c r="G57" s="344"/>
      <c r="H57" s="343"/>
      <c r="I57" s="345"/>
    </row>
    <row r="58" spans="1:9" x14ac:dyDescent="0.35">
      <c r="A58" s="400"/>
      <c r="B58" s="403"/>
      <c r="C58" s="22">
        <v>24</v>
      </c>
      <c r="D58" s="45" t="s">
        <v>62</v>
      </c>
      <c r="E58" s="343">
        <v>0.2</v>
      </c>
      <c r="F58" s="344">
        <v>1</v>
      </c>
      <c r="G58" s="344">
        <v>0</v>
      </c>
      <c r="H58" s="343">
        <v>1</v>
      </c>
      <c r="I58" s="345">
        <v>1</v>
      </c>
    </row>
    <row r="59" spans="1:9" ht="16" thickBot="1" x14ac:dyDescent="0.4">
      <c r="A59" s="401"/>
      <c r="B59" s="404"/>
      <c r="C59" s="68">
        <v>24</v>
      </c>
      <c r="D59" s="56" t="s">
        <v>63</v>
      </c>
      <c r="E59" s="346">
        <v>0.5</v>
      </c>
      <c r="F59" s="347">
        <v>1</v>
      </c>
      <c r="G59" s="347">
        <v>0</v>
      </c>
      <c r="H59" s="346">
        <v>1</v>
      </c>
      <c r="I59" s="348">
        <v>1</v>
      </c>
    </row>
    <row r="60" spans="1:9" ht="16" customHeight="1" thickBot="1" x14ac:dyDescent="0.4">
      <c r="A60" s="393" t="s">
        <v>49</v>
      </c>
      <c r="B60" s="69" t="s">
        <v>79</v>
      </c>
      <c r="C60" s="58">
        <v>25</v>
      </c>
      <c r="D60" s="59" t="s">
        <v>38</v>
      </c>
      <c r="E60" s="358">
        <v>1.4</v>
      </c>
      <c r="F60" s="359">
        <v>1</v>
      </c>
      <c r="G60" s="359">
        <v>0</v>
      </c>
      <c r="H60" s="358">
        <v>1</v>
      </c>
      <c r="I60" s="360">
        <v>1</v>
      </c>
    </row>
    <row r="61" spans="1:9" ht="16" thickBot="1" x14ac:dyDescent="0.4">
      <c r="A61" s="394"/>
      <c r="B61" s="70" t="s">
        <v>80</v>
      </c>
      <c r="C61" s="63">
        <v>25</v>
      </c>
      <c r="D61" s="64" t="s">
        <v>96</v>
      </c>
      <c r="E61" s="361">
        <v>1.8</v>
      </c>
      <c r="F61" s="362">
        <v>1</v>
      </c>
      <c r="G61" s="362">
        <v>0</v>
      </c>
      <c r="H61" s="361">
        <v>1</v>
      </c>
      <c r="I61" s="363">
        <v>1</v>
      </c>
    </row>
    <row r="62" spans="1:9" ht="16" thickBot="1" x14ac:dyDescent="0.4">
      <c r="A62" s="394"/>
      <c r="B62" s="69" t="s">
        <v>81</v>
      </c>
      <c r="C62" s="58">
        <v>25</v>
      </c>
      <c r="D62" s="59" t="s">
        <v>39</v>
      </c>
      <c r="E62" s="358">
        <v>1.4</v>
      </c>
      <c r="F62" s="359">
        <v>1</v>
      </c>
      <c r="G62" s="359">
        <v>0</v>
      </c>
      <c r="H62" s="358">
        <v>1</v>
      </c>
      <c r="I62" s="360">
        <v>1</v>
      </c>
    </row>
    <row r="63" spans="1:9" ht="16" customHeight="1" thickBot="1" x14ac:dyDescent="0.4">
      <c r="A63" s="394"/>
      <c r="B63" s="70" t="s">
        <v>82</v>
      </c>
      <c r="C63" s="71">
        <v>25</v>
      </c>
      <c r="D63" s="64" t="s">
        <v>40</v>
      </c>
      <c r="E63" s="361">
        <v>1.4</v>
      </c>
      <c r="F63" s="362">
        <v>1</v>
      </c>
      <c r="G63" s="362">
        <v>0</v>
      </c>
      <c r="H63" s="361">
        <v>1</v>
      </c>
      <c r="I63" s="363">
        <v>1</v>
      </c>
    </row>
    <row r="64" spans="1:9" ht="16" thickBot="1" x14ac:dyDescent="0.4">
      <c r="A64" s="394"/>
      <c r="B64" s="69" t="s">
        <v>83</v>
      </c>
      <c r="C64" s="72">
        <v>35</v>
      </c>
      <c r="D64" s="59" t="s">
        <v>48</v>
      </c>
      <c r="E64" s="358">
        <v>1.4</v>
      </c>
      <c r="F64" s="359">
        <v>1</v>
      </c>
      <c r="G64" s="359">
        <v>0</v>
      </c>
      <c r="H64" s="358">
        <v>1</v>
      </c>
      <c r="I64" s="360">
        <v>1</v>
      </c>
    </row>
    <row r="65" spans="1:59" ht="16" thickBot="1" x14ac:dyDescent="0.4">
      <c r="A65" s="394"/>
      <c r="B65" s="70" t="s">
        <v>84</v>
      </c>
      <c r="C65" s="71">
        <v>33</v>
      </c>
      <c r="D65" s="64" t="s">
        <v>41</v>
      </c>
      <c r="E65" s="361">
        <v>1.3</v>
      </c>
      <c r="F65" s="362">
        <v>1</v>
      </c>
      <c r="G65" s="362">
        <v>0</v>
      </c>
      <c r="H65" s="361">
        <v>1</v>
      </c>
      <c r="I65" s="363">
        <v>1</v>
      </c>
    </row>
    <row r="66" spans="1:59" ht="16" thickBot="1" x14ac:dyDescent="0.4">
      <c r="A66" s="394"/>
      <c r="B66" s="69" t="s">
        <v>85</v>
      </c>
      <c r="C66" s="72">
        <v>38</v>
      </c>
      <c r="D66" s="59" t="s">
        <v>42</v>
      </c>
      <c r="E66" s="358">
        <v>1.4</v>
      </c>
      <c r="F66" s="359">
        <v>1</v>
      </c>
      <c r="G66" s="359">
        <v>0</v>
      </c>
      <c r="H66" s="358">
        <v>1</v>
      </c>
      <c r="I66" s="360">
        <v>1</v>
      </c>
    </row>
    <row r="67" spans="1:59" ht="16" thickBot="1" x14ac:dyDescent="0.4">
      <c r="A67" s="395"/>
      <c r="B67" s="73" t="s">
        <v>86</v>
      </c>
      <c r="C67" s="74">
        <v>25</v>
      </c>
      <c r="D67" s="75" t="s">
        <v>43</v>
      </c>
      <c r="E67" s="364">
        <v>1.4</v>
      </c>
      <c r="F67" s="365">
        <v>1</v>
      </c>
      <c r="G67" s="365">
        <v>0</v>
      </c>
      <c r="H67" s="364">
        <v>1</v>
      </c>
      <c r="I67" s="366">
        <v>1</v>
      </c>
    </row>
    <row r="68" spans="1:59" ht="16" thickBot="1" x14ac:dyDescent="0.4"/>
    <row r="69" spans="1:59" ht="30.5" thickBot="1" x14ac:dyDescent="0.4">
      <c r="E69" s="108" t="s">
        <v>99</v>
      </c>
      <c r="F69" s="108" t="s">
        <v>106</v>
      </c>
      <c r="G69" s="108" t="s">
        <v>107</v>
      </c>
      <c r="H69" s="107" t="s">
        <v>170</v>
      </c>
    </row>
    <row r="70" spans="1:59" x14ac:dyDescent="0.35">
      <c r="A70" s="409" t="s">
        <v>143</v>
      </c>
      <c r="B70" s="402" t="s">
        <v>73</v>
      </c>
      <c r="C70" s="28">
        <v>34</v>
      </c>
      <c r="D70" s="94" t="s">
        <v>27</v>
      </c>
      <c r="E70" s="109">
        <v>0</v>
      </c>
      <c r="F70" s="110">
        <v>1</v>
      </c>
      <c r="G70" s="111">
        <v>1</v>
      </c>
      <c r="H70" s="81">
        <v>1</v>
      </c>
    </row>
    <row r="71" spans="1:59" ht="16" thickBot="1" x14ac:dyDescent="0.4">
      <c r="A71" s="410"/>
      <c r="B71" s="404"/>
      <c r="C71" s="36">
        <v>34</v>
      </c>
      <c r="D71" s="95" t="s">
        <v>28</v>
      </c>
      <c r="E71" s="112">
        <v>0</v>
      </c>
      <c r="F71" s="113">
        <v>1</v>
      </c>
      <c r="G71" s="114">
        <v>1</v>
      </c>
      <c r="H71" s="83">
        <v>1</v>
      </c>
    </row>
    <row r="72" spans="1:59" ht="16" thickBot="1" x14ac:dyDescent="0.4"/>
    <row r="73" spans="1:59" ht="15.5" customHeight="1" x14ac:dyDescent="0.35">
      <c r="E73" s="380" t="s">
        <v>415</v>
      </c>
      <c r="F73" s="381"/>
      <c r="G73" s="381"/>
      <c r="H73" s="382"/>
      <c r="I73" s="139"/>
      <c r="J73" s="139"/>
      <c r="K73" s="139"/>
      <c r="L73" s="139"/>
      <c r="M73" s="139"/>
      <c r="N73" s="139"/>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row>
    <row r="74" spans="1:59" ht="15.5" customHeight="1" x14ac:dyDescent="0.35">
      <c r="E74" s="383"/>
      <c r="F74" s="384"/>
      <c r="G74" s="384"/>
      <c r="H74" s="385"/>
      <c r="I74" s="139"/>
      <c r="J74" s="139"/>
      <c r="K74" s="139"/>
      <c r="L74" s="139"/>
      <c r="M74" s="139"/>
      <c r="N74" s="139"/>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row>
    <row r="75" spans="1:59" ht="15.5" customHeight="1" x14ac:dyDescent="0.35">
      <c r="E75" s="383"/>
      <c r="F75" s="384"/>
      <c r="G75" s="384"/>
      <c r="H75" s="385"/>
      <c r="I75" s="139"/>
      <c r="J75" s="139"/>
      <c r="K75" s="139"/>
      <c r="L75" s="139"/>
      <c r="M75" s="139"/>
      <c r="N75" s="139"/>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c r="AT75" s="158"/>
      <c r="AU75" s="158"/>
      <c r="AV75" s="158"/>
      <c r="AW75" s="158"/>
      <c r="AX75" s="158"/>
      <c r="AY75" s="158"/>
      <c r="AZ75" s="158"/>
      <c r="BA75" s="158"/>
      <c r="BB75" s="158"/>
      <c r="BC75" s="158"/>
      <c r="BD75" s="158"/>
      <c r="BE75" s="158"/>
      <c r="BF75" s="158"/>
      <c r="BG75" s="158"/>
    </row>
    <row r="76" spans="1:59" ht="15.5" customHeight="1" x14ac:dyDescent="0.35">
      <c r="E76" s="383"/>
      <c r="F76" s="384"/>
      <c r="G76" s="384"/>
      <c r="H76" s="385"/>
      <c r="I76" s="139"/>
      <c r="J76" s="139"/>
      <c r="K76" s="139"/>
      <c r="L76" s="139"/>
      <c r="M76" s="139"/>
      <c r="N76" s="139"/>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c r="AT76" s="158"/>
      <c r="AU76" s="158"/>
      <c r="AV76" s="158"/>
      <c r="AW76" s="158"/>
      <c r="AX76" s="158"/>
      <c r="AY76" s="158"/>
      <c r="AZ76" s="158"/>
      <c r="BA76" s="158"/>
      <c r="BB76" s="158"/>
      <c r="BC76" s="158"/>
      <c r="BD76" s="158"/>
      <c r="BE76" s="158"/>
      <c r="BF76" s="158"/>
      <c r="BG76" s="158"/>
    </row>
    <row r="77" spans="1:59" ht="15.5" customHeight="1" x14ac:dyDescent="0.35">
      <c r="E77" s="383"/>
      <c r="F77" s="384"/>
      <c r="G77" s="384"/>
      <c r="H77" s="385"/>
      <c r="I77" s="139"/>
      <c r="J77" s="139"/>
      <c r="K77" s="139"/>
      <c r="L77" s="139"/>
      <c r="M77" s="139"/>
      <c r="N77" s="139"/>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c r="AT77" s="158"/>
      <c r="AU77" s="158"/>
      <c r="AV77" s="158"/>
      <c r="AW77" s="158"/>
      <c r="AX77" s="158"/>
      <c r="AY77" s="158"/>
      <c r="AZ77" s="158"/>
      <c r="BA77" s="158"/>
      <c r="BB77" s="158"/>
      <c r="BC77" s="158"/>
      <c r="BD77" s="158"/>
      <c r="BE77" s="158"/>
      <c r="BF77" s="158"/>
      <c r="BG77" s="158"/>
    </row>
    <row r="78" spans="1:59" ht="15.5" customHeight="1" x14ac:dyDescent="0.35">
      <c r="E78" s="383"/>
      <c r="F78" s="384"/>
      <c r="G78" s="384"/>
      <c r="H78" s="385"/>
      <c r="I78" s="139"/>
      <c r="J78" s="139"/>
      <c r="K78" s="139"/>
      <c r="L78" s="139"/>
      <c r="M78" s="139"/>
      <c r="N78" s="139"/>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c r="AT78" s="158"/>
      <c r="AU78" s="158"/>
      <c r="AV78" s="158"/>
      <c r="AW78" s="158"/>
      <c r="AX78" s="158"/>
      <c r="AY78" s="158"/>
      <c r="AZ78" s="158"/>
      <c r="BA78" s="158"/>
      <c r="BB78" s="158"/>
      <c r="BC78" s="158"/>
      <c r="BD78" s="158"/>
      <c r="BE78" s="158"/>
      <c r="BF78" s="158"/>
      <c r="BG78" s="158"/>
    </row>
    <row r="79" spans="1:59" ht="15.5" customHeight="1" x14ac:dyDescent="0.35">
      <c r="E79" s="383"/>
      <c r="F79" s="384"/>
      <c r="G79" s="384"/>
      <c r="H79" s="385"/>
      <c r="I79" s="139"/>
      <c r="J79" s="139"/>
      <c r="K79" s="139"/>
      <c r="L79" s="139"/>
      <c r="M79" s="139"/>
      <c r="N79" s="139"/>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158"/>
      <c r="AZ79" s="158"/>
      <c r="BA79" s="158"/>
      <c r="BB79" s="158"/>
      <c r="BC79" s="158"/>
      <c r="BD79" s="158"/>
      <c r="BE79" s="158"/>
      <c r="BF79" s="158"/>
      <c r="BG79" s="158"/>
    </row>
    <row r="80" spans="1:59" ht="15.5" customHeight="1" x14ac:dyDescent="0.35">
      <c r="E80" s="383"/>
      <c r="F80" s="384"/>
      <c r="G80" s="384"/>
      <c r="H80" s="385"/>
      <c r="I80" s="139"/>
      <c r="J80" s="139"/>
      <c r="K80" s="139"/>
      <c r="L80" s="139"/>
      <c r="M80" s="139"/>
      <c r="N80" s="139"/>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c r="AV80" s="158"/>
      <c r="AW80" s="158"/>
      <c r="AX80" s="158"/>
      <c r="AY80" s="158"/>
      <c r="AZ80" s="158"/>
      <c r="BA80" s="158"/>
      <c r="BB80" s="158"/>
      <c r="BC80" s="158"/>
      <c r="BD80" s="158"/>
      <c r="BE80" s="158"/>
      <c r="BF80" s="158"/>
      <c r="BG80" s="158"/>
    </row>
    <row r="81" spans="5:59" ht="15.5" customHeight="1" x14ac:dyDescent="0.35">
      <c r="E81" s="383"/>
      <c r="F81" s="384"/>
      <c r="G81" s="384"/>
      <c r="H81" s="385"/>
      <c r="I81" s="139"/>
      <c r="J81" s="139"/>
      <c r="K81" s="139"/>
      <c r="L81" s="139"/>
      <c r="M81" s="139"/>
      <c r="N81" s="139"/>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c r="AX81" s="158"/>
      <c r="AY81" s="158"/>
      <c r="AZ81" s="158"/>
      <c r="BA81" s="158"/>
      <c r="BB81" s="158"/>
      <c r="BC81" s="158"/>
      <c r="BD81" s="158"/>
      <c r="BE81" s="158"/>
      <c r="BF81" s="158"/>
      <c r="BG81" s="158"/>
    </row>
    <row r="82" spans="5:59" ht="15.5" customHeight="1" x14ac:dyDescent="0.35">
      <c r="E82" s="383"/>
      <c r="F82" s="384"/>
      <c r="G82" s="384"/>
      <c r="H82" s="385"/>
      <c r="I82" s="139"/>
      <c r="J82" s="139"/>
      <c r="K82" s="139"/>
      <c r="L82" s="139"/>
      <c r="M82" s="139"/>
      <c r="N82" s="139"/>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c r="AT82" s="158"/>
      <c r="AU82" s="158"/>
      <c r="AV82" s="158"/>
      <c r="AW82" s="158"/>
      <c r="AX82" s="158"/>
      <c r="AY82" s="158"/>
      <c r="AZ82" s="158"/>
      <c r="BA82" s="158"/>
      <c r="BB82" s="158"/>
      <c r="BC82" s="158"/>
      <c r="BD82" s="158"/>
      <c r="BE82" s="158"/>
      <c r="BF82" s="158"/>
      <c r="BG82" s="158"/>
    </row>
    <row r="83" spans="5:59" ht="15.5" customHeight="1" x14ac:dyDescent="0.35">
      <c r="E83" s="383"/>
      <c r="F83" s="384"/>
      <c r="G83" s="384"/>
      <c r="H83" s="385"/>
      <c r="I83" s="139"/>
      <c r="J83" s="139"/>
      <c r="K83" s="139"/>
      <c r="L83" s="139"/>
      <c r="M83" s="139"/>
      <c r="N83" s="139"/>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c r="AT83" s="158"/>
      <c r="AU83" s="158"/>
      <c r="AV83" s="158"/>
      <c r="AW83" s="158"/>
      <c r="AX83" s="158"/>
      <c r="AY83" s="158"/>
      <c r="AZ83" s="158"/>
      <c r="BA83" s="158"/>
      <c r="BB83" s="158"/>
      <c r="BC83" s="158"/>
      <c r="BD83" s="158"/>
      <c r="BE83" s="158"/>
      <c r="BF83" s="158"/>
      <c r="BG83" s="158"/>
    </row>
    <row r="84" spans="5:59" ht="15.5" customHeight="1" x14ac:dyDescent="0.35">
      <c r="E84" s="383"/>
      <c r="F84" s="384"/>
      <c r="G84" s="384"/>
      <c r="H84" s="385"/>
      <c r="I84" s="139"/>
      <c r="J84" s="139"/>
      <c r="K84" s="139"/>
      <c r="L84" s="139"/>
      <c r="M84" s="139"/>
      <c r="N84" s="139"/>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58"/>
      <c r="AT84" s="158"/>
      <c r="AU84" s="158"/>
      <c r="AV84" s="158"/>
      <c r="AW84" s="158"/>
      <c r="AX84" s="158"/>
      <c r="AY84" s="158"/>
      <c r="AZ84" s="158"/>
      <c r="BA84" s="158"/>
      <c r="BB84" s="158"/>
      <c r="BC84" s="158"/>
      <c r="BD84" s="158"/>
      <c r="BE84" s="158"/>
      <c r="BF84" s="158"/>
      <c r="BG84" s="158"/>
    </row>
    <row r="85" spans="5:59" ht="15.5" customHeight="1" x14ac:dyDescent="0.35">
      <c r="E85" s="383"/>
      <c r="F85" s="384"/>
      <c r="G85" s="384"/>
      <c r="H85" s="385"/>
      <c r="I85" s="139"/>
      <c r="J85" s="139"/>
      <c r="K85" s="139"/>
      <c r="L85" s="139"/>
      <c r="M85" s="139"/>
      <c r="N85" s="139"/>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row>
    <row r="86" spans="5:59" ht="15.5" customHeight="1" x14ac:dyDescent="0.35">
      <c r="E86" s="383"/>
      <c r="F86" s="384"/>
      <c r="G86" s="384"/>
      <c r="H86" s="385"/>
      <c r="I86" s="139"/>
      <c r="J86" s="139"/>
      <c r="K86" s="139"/>
      <c r="L86" s="139"/>
      <c r="M86" s="139"/>
      <c r="N86" s="139"/>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158"/>
      <c r="AL86" s="158"/>
      <c r="AM86" s="158"/>
      <c r="AN86" s="158"/>
      <c r="AO86" s="158"/>
      <c r="AP86" s="158"/>
      <c r="AQ86" s="158"/>
      <c r="AR86" s="158"/>
      <c r="AS86" s="158"/>
      <c r="AT86" s="158"/>
      <c r="AU86" s="158"/>
      <c r="AV86" s="158"/>
      <c r="AW86" s="158"/>
      <c r="AX86" s="158"/>
      <c r="AY86" s="158"/>
      <c r="AZ86" s="158"/>
      <c r="BA86" s="158"/>
      <c r="BB86" s="158"/>
      <c r="BC86" s="158"/>
      <c r="BD86" s="158"/>
      <c r="BE86" s="158"/>
      <c r="BF86" s="158"/>
      <c r="BG86" s="158"/>
    </row>
    <row r="87" spans="5:59" ht="15.5" customHeight="1" x14ac:dyDescent="0.35">
      <c r="E87" s="383"/>
      <c r="F87" s="384"/>
      <c r="G87" s="384"/>
      <c r="H87" s="385"/>
      <c r="I87" s="139"/>
      <c r="J87" s="139"/>
      <c r="K87" s="139"/>
      <c r="L87" s="139"/>
      <c r="M87" s="139"/>
      <c r="N87" s="139"/>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58"/>
      <c r="AT87" s="158"/>
      <c r="AU87" s="158"/>
      <c r="AV87" s="158"/>
      <c r="AW87" s="158"/>
      <c r="AX87" s="158"/>
      <c r="AY87" s="158"/>
      <c r="AZ87" s="158"/>
      <c r="BA87" s="158"/>
      <c r="BB87" s="158"/>
      <c r="BC87" s="158"/>
      <c r="BD87" s="158"/>
      <c r="BE87" s="158"/>
      <c r="BF87" s="158"/>
      <c r="BG87" s="158"/>
    </row>
    <row r="88" spans="5:59" ht="15.5" customHeight="1" thickBot="1" x14ac:dyDescent="0.4">
      <c r="E88" s="386"/>
      <c r="F88" s="387"/>
      <c r="G88" s="387"/>
      <c r="H88" s="388"/>
      <c r="I88" s="139"/>
      <c r="J88" s="139"/>
      <c r="K88" s="139"/>
      <c r="L88" s="139"/>
      <c r="M88" s="139"/>
      <c r="N88" s="139"/>
      <c r="O88" s="158"/>
      <c r="P88" s="158"/>
      <c r="Q88" s="158"/>
      <c r="R88" s="158"/>
      <c r="S88" s="158"/>
      <c r="T88" s="158"/>
      <c r="U88" s="158"/>
      <c r="V88" s="158"/>
      <c r="W88" s="158"/>
      <c r="X88" s="158"/>
      <c r="Y88" s="158"/>
      <c r="Z88" s="158"/>
      <c r="AA88" s="158"/>
      <c r="AB88" s="158"/>
      <c r="AC88" s="158"/>
      <c r="AD88" s="158"/>
      <c r="AE88" s="158"/>
      <c r="AF88" s="158"/>
      <c r="AG88" s="158"/>
      <c r="AH88" s="158"/>
      <c r="AI88" s="158"/>
      <c r="AJ88" s="158"/>
      <c r="AK88" s="158"/>
      <c r="AL88" s="158"/>
      <c r="AM88" s="158"/>
      <c r="AN88" s="158"/>
      <c r="AO88" s="158"/>
      <c r="AP88" s="158"/>
      <c r="AQ88" s="158"/>
      <c r="AR88" s="158"/>
      <c r="AS88" s="158"/>
      <c r="AT88" s="158"/>
      <c r="AU88" s="158"/>
      <c r="AV88" s="158"/>
      <c r="AW88" s="158"/>
      <c r="AX88" s="158"/>
      <c r="AY88" s="158"/>
      <c r="AZ88" s="158"/>
      <c r="BA88" s="158"/>
      <c r="BB88" s="158"/>
      <c r="BC88" s="158"/>
      <c r="BD88" s="158"/>
      <c r="BE88" s="158"/>
      <c r="BF88" s="158"/>
      <c r="BG88" s="158"/>
    </row>
    <row r="89" spans="5:59" ht="15.5" customHeight="1" x14ac:dyDescent="0.35">
      <c r="E89" s="139"/>
      <c r="F89" s="139"/>
      <c r="G89" s="139"/>
      <c r="H89" s="139"/>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c r="AT89" s="158"/>
      <c r="AU89" s="158"/>
      <c r="AV89" s="158"/>
      <c r="AW89" s="158"/>
      <c r="AX89" s="158"/>
      <c r="AY89" s="158"/>
      <c r="AZ89" s="158"/>
      <c r="BA89" s="158"/>
      <c r="BB89" s="158"/>
      <c r="BC89" s="158"/>
      <c r="BD89" s="158"/>
      <c r="BE89" s="158"/>
      <c r="BF89" s="158"/>
      <c r="BG89" s="158"/>
    </row>
    <row r="90" spans="5:59" x14ac:dyDescent="0.35">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58"/>
      <c r="AT90" s="158"/>
      <c r="AU90" s="158"/>
      <c r="AV90" s="158"/>
      <c r="AW90" s="158"/>
      <c r="AX90" s="158"/>
      <c r="AY90" s="158"/>
      <c r="AZ90" s="158"/>
      <c r="BA90" s="158"/>
      <c r="BB90" s="158"/>
      <c r="BC90" s="158"/>
      <c r="BD90" s="158"/>
      <c r="BE90" s="158"/>
      <c r="BF90" s="158"/>
      <c r="BG90" s="158"/>
    </row>
    <row r="91" spans="5:59" x14ac:dyDescent="0.35">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8"/>
      <c r="AL91" s="158"/>
      <c r="AM91" s="158"/>
      <c r="AN91" s="158"/>
      <c r="AO91" s="158"/>
      <c r="AP91" s="158"/>
      <c r="AQ91" s="158"/>
      <c r="AR91" s="158"/>
      <c r="AS91" s="158"/>
      <c r="AT91" s="158"/>
      <c r="AU91" s="158"/>
      <c r="AV91" s="158"/>
      <c r="AW91" s="158"/>
      <c r="AX91" s="158"/>
      <c r="AY91" s="158"/>
      <c r="AZ91" s="158"/>
      <c r="BA91" s="158"/>
      <c r="BB91" s="158"/>
      <c r="BC91" s="158"/>
      <c r="BD91" s="158"/>
      <c r="BE91" s="158"/>
      <c r="BF91" s="158"/>
      <c r="BG91" s="158"/>
    </row>
    <row r="92" spans="5:59" x14ac:dyDescent="0.35">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58"/>
      <c r="AT92" s="158"/>
      <c r="AU92" s="158"/>
      <c r="AV92" s="158"/>
      <c r="AW92" s="158"/>
      <c r="AX92" s="158"/>
      <c r="AY92" s="158"/>
      <c r="AZ92" s="158"/>
      <c r="BA92" s="158"/>
      <c r="BB92" s="158"/>
      <c r="BC92" s="158"/>
      <c r="BD92" s="158"/>
      <c r="BE92" s="158"/>
      <c r="BF92" s="158"/>
      <c r="BG92" s="158"/>
    </row>
  </sheetData>
  <mergeCells count="25">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 ref="A70:A71"/>
    <mergeCell ref="B70:B71"/>
    <mergeCell ref="A60:A67"/>
    <mergeCell ref="A22:A59"/>
    <mergeCell ref="B23:B24"/>
    <mergeCell ref="B25:B26"/>
    <mergeCell ref="B28:B29"/>
    <mergeCell ref="B34:B43"/>
    <mergeCell ref="B44:B50"/>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77" t="s">
        <v>460</v>
      </c>
      <c r="B1" s="378"/>
      <c r="C1" s="378"/>
      <c r="D1" s="379"/>
      <c r="E1" s="1"/>
      <c r="F1" s="1"/>
      <c r="G1" s="1"/>
      <c r="H1" s="1"/>
      <c r="I1" s="1"/>
    </row>
    <row r="2" spans="1:13" ht="16" thickBot="1" x14ac:dyDescent="0.4"/>
    <row r="3" spans="1:13" ht="45.5" customHeight="1" thickBot="1" x14ac:dyDescent="0.4">
      <c r="A3" s="224" t="s">
        <v>64</v>
      </c>
      <c r="B3" s="225" t="s">
        <v>101</v>
      </c>
      <c r="C3" s="221" t="s">
        <v>98</v>
      </c>
      <c r="D3" s="226" t="s">
        <v>102</v>
      </c>
      <c r="F3" s="380" t="s">
        <v>416</v>
      </c>
      <c r="G3" s="381"/>
      <c r="H3" s="381"/>
      <c r="I3" s="381"/>
      <c r="J3" s="381"/>
      <c r="K3" s="381"/>
      <c r="L3" s="381"/>
      <c r="M3" s="382"/>
    </row>
    <row r="4" spans="1:13" ht="15.5" customHeight="1" thickBot="1" x14ac:dyDescent="0.4">
      <c r="A4" s="115">
        <v>32</v>
      </c>
      <c r="B4" s="116" t="s">
        <v>90</v>
      </c>
      <c r="C4" s="20">
        <v>40</v>
      </c>
      <c r="D4" s="127">
        <v>1.9</v>
      </c>
      <c r="F4" s="386"/>
      <c r="G4" s="387"/>
      <c r="H4" s="387"/>
      <c r="I4" s="387"/>
      <c r="J4" s="387"/>
      <c r="K4" s="387"/>
      <c r="L4" s="387"/>
      <c r="M4" s="388"/>
    </row>
    <row r="5" spans="1:13" ht="16" customHeight="1" thickBot="1" x14ac:dyDescent="0.4">
      <c r="A5" s="117"/>
      <c r="B5" s="118" t="s">
        <v>44</v>
      </c>
      <c r="C5" s="68">
        <v>40</v>
      </c>
      <c r="D5" s="128">
        <v>1.9</v>
      </c>
      <c r="F5" s="139"/>
      <c r="G5" s="139"/>
      <c r="H5" s="139"/>
      <c r="I5" s="139"/>
      <c r="J5" s="139"/>
      <c r="K5" s="139"/>
      <c r="L5" s="139"/>
      <c r="M5" s="139"/>
    </row>
    <row r="6" spans="1:13" ht="16" thickBot="1" x14ac:dyDescent="0.4">
      <c r="A6" s="119"/>
      <c r="B6" s="120" t="s">
        <v>45</v>
      </c>
      <c r="C6" s="11">
        <v>70</v>
      </c>
      <c r="D6" s="7">
        <v>1.4</v>
      </c>
      <c r="F6" s="380" t="s">
        <v>406</v>
      </c>
      <c r="G6" s="381"/>
      <c r="H6" s="381"/>
      <c r="I6" s="381"/>
      <c r="J6" s="381"/>
      <c r="K6" s="381"/>
      <c r="L6" s="381"/>
      <c r="M6" s="382"/>
    </row>
    <row r="7" spans="1:13" x14ac:dyDescent="0.35">
      <c r="A7" s="115">
        <v>49</v>
      </c>
      <c r="B7" s="116" t="s">
        <v>9</v>
      </c>
      <c r="C7" s="67">
        <v>40</v>
      </c>
      <c r="D7" s="129">
        <v>1.4</v>
      </c>
      <c r="F7" s="383"/>
      <c r="G7" s="384"/>
      <c r="H7" s="384"/>
      <c r="I7" s="384"/>
      <c r="J7" s="384"/>
      <c r="K7" s="384"/>
      <c r="L7" s="384"/>
      <c r="M7" s="385"/>
    </row>
    <row r="8" spans="1:13" x14ac:dyDescent="0.35">
      <c r="A8" s="121">
        <v>29</v>
      </c>
      <c r="B8" s="122" t="s">
        <v>145</v>
      </c>
      <c r="C8" s="22"/>
      <c r="D8" s="130"/>
      <c r="F8" s="383"/>
      <c r="G8" s="384"/>
      <c r="H8" s="384"/>
      <c r="I8" s="384"/>
      <c r="J8" s="384"/>
      <c r="K8" s="384"/>
      <c r="L8" s="384"/>
      <c r="M8" s="385"/>
    </row>
    <row r="9" spans="1:13" ht="16" thickBot="1" x14ac:dyDescent="0.4">
      <c r="A9" s="121">
        <v>28</v>
      </c>
      <c r="B9" s="122" t="s">
        <v>146</v>
      </c>
      <c r="C9" s="22">
        <v>25</v>
      </c>
      <c r="D9" s="130">
        <v>1</v>
      </c>
      <c r="F9" s="386"/>
      <c r="G9" s="387"/>
      <c r="H9" s="387"/>
      <c r="I9" s="387"/>
      <c r="J9" s="387"/>
      <c r="K9" s="387"/>
      <c r="L9" s="387"/>
      <c r="M9" s="388"/>
    </row>
    <row r="10" spans="1:13" ht="16" thickBot="1" x14ac:dyDescent="0.4">
      <c r="A10" s="121">
        <v>21</v>
      </c>
      <c r="B10" s="122" t="s">
        <v>46</v>
      </c>
      <c r="C10" s="22">
        <v>20</v>
      </c>
      <c r="D10" s="130">
        <v>1.4</v>
      </c>
    </row>
    <row r="11" spans="1:13" x14ac:dyDescent="0.35">
      <c r="A11" s="121">
        <v>30</v>
      </c>
      <c r="B11" s="122" t="s">
        <v>91</v>
      </c>
      <c r="C11" s="22">
        <v>60</v>
      </c>
      <c r="D11" s="130">
        <v>1.6</v>
      </c>
      <c r="F11" s="380" t="s">
        <v>417</v>
      </c>
      <c r="G11" s="381"/>
      <c r="H11" s="381"/>
      <c r="I11" s="381"/>
      <c r="J11" s="381"/>
      <c r="K11" s="381"/>
      <c r="L11" s="381"/>
      <c r="M11" s="382"/>
    </row>
    <row r="12" spans="1:13" x14ac:dyDescent="0.35">
      <c r="A12" s="121">
        <v>26</v>
      </c>
      <c r="B12" s="122" t="s">
        <v>16</v>
      </c>
      <c r="C12" s="22">
        <v>40</v>
      </c>
      <c r="D12" s="130">
        <v>1.4</v>
      </c>
      <c r="F12" s="383"/>
      <c r="G12" s="384"/>
      <c r="H12" s="384"/>
      <c r="I12" s="384"/>
      <c r="J12" s="384"/>
      <c r="K12" s="384"/>
      <c r="L12" s="384"/>
      <c r="M12" s="385"/>
    </row>
    <row r="13" spans="1:13" x14ac:dyDescent="0.35">
      <c r="A13" s="121">
        <v>27</v>
      </c>
      <c r="B13" s="122" t="s">
        <v>17</v>
      </c>
      <c r="C13" s="22">
        <v>40</v>
      </c>
      <c r="D13" s="130">
        <v>1.3</v>
      </c>
      <c r="F13" s="383"/>
      <c r="G13" s="384"/>
      <c r="H13" s="384"/>
      <c r="I13" s="384"/>
      <c r="J13" s="384"/>
      <c r="K13" s="384"/>
      <c r="L13" s="384"/>
      <c r="M13" s="385"/>
    </row>
    <row r="14" spans="1:13" ht="16" thickBot="1" x14ac:dyDescent="0.4">
      <c r="A14" s="121">
        <v>25</v>
      </c>
      <c r="B14" s="122" t="s">
        <v>92</v>
      </c>
      <c r="C14" s="22">
        <v>40</v>
      </c>
      <c r="D14" s="130">
        <v>1.4</v>
      </c>
      <c r="F14" s="386"/>
      <c r="G14" s="387"/>
      <c r="H14" s="387"/>
      <c r="I14" s="387"/>
      <c r="J14" s="387"/>
      <c r="K14" s="387"/>
      <c r="L14" s="387"/>
      <c r="M14" s="388"/>
    </row>
    <row r="15" spans="1:13" x14ac:dyDescent="0.35">
      <c r="A15" s="121">
        <v>22</v>
      </c>
      <c r="B15" s="122" t="s">
        <v>18</v>
      </c>
      <c r="C15" s="22">
        <v>40</v>
      </c>
      <c r="D15" s="130">
        <v>1.4</v>
      </c>
    </row>
    <row r="16" spans="1:13" x14ac:dyDescent="0.35">
      <c r="A16" s="121">
        <v>34</v>
      </c>
      <c r="B16" s="122" t="s">
        <v>93</v>
      </c>
      <c r="C16" s="22">
        <v>40</v>
      </c>
      <c r="D16" s="130">
        <v>1.4</v>
      </c>
    </row>
    <row r="17" spans="1:4" x14ac:dyDescent="0.35">
      <c r="A17" s="121">
        <v>23</v>
      </c>
      <c r="B17" s="122" t="s">
        <v>94</v>
      </c>
      <c r="C17" s="22">
        <v>40</v>
      </c>
      <c r="D17" s="130">
        <v>1.4</v>
      </c>
    </row>
    <row r="18" spans="1:4" x14ac:dyDescent="0.35">
      <c r="A18" s="121">
        <v>24</v>
      </c>
      <c r="B18" s="122" t="s">
        <v>95</v>
      </c>
      <c r="C18" s="22">
        <v>40</v>
      </c>
      <c r="D18" s="130">
        <v>1.4</v>
      </c>
    </row>
    <row r="19" spans="1:4" ht="16" thickBot="1" x14ac:dyDescent="0.4">
      <c r="A19" s="123"/>
      <c r="B19" s="124" t="s">
        <v>47</v>
      </c>
      <c r="C19" s="68">
        <v>40</v>
      </c>
      <c r="D19" s="128">
        <v>1.4</v>
      </c>
    </row>
    <row r="20" spans="1:4" x14ac:dyDescent="0.35">
      <c r="A20" s="115">
        <v>25</v>
      </c>
      <c r="B20" s="116" t="s">
        <v>38</v>
      </c>
      <c r="C20" s="20">
        <v>40</v>
      </c>
      <c r="D20" s="127">
        <v>1.4</v>
      </c>
    </row>
    <row r="21" spans="1:4" x14ac:dyDescent="0.35">
      <c r="A21" s="121">
        <v>25</v>
      </c>
      <c r="B21" s="122" t="s">
        <v>96</v>
      </c>
      <c r="C21" s="22">
        <v>40</v>
      </c>
      <c r="D21" s="130">
        <v>1.4</v>
      </c>
    </row>
    <row r="22" spans="1:4" x14ac:dyDescent="0.35">
      <c r="A22" s="121">
        <v>25</v>
      </c>
      <c r="B22" s="122" t="s">
        <v>39</v>
      </c>
      <c r="C22" s="22">
        <v>40</v>
      </c>
      <c r="D22" s="130">
        <v>1</v>
      </c>
    </row>
    <row r="23" spans="1:4" x14ac:dyDescent="0.35">
      <c r="A23" s="121">
        <v>25</v>
      </c>
      <c r="B23" s="122" t="s">
        <v>40</v>
      </c>
      <c r="C23" s="22">
        <v>40</v>
      </c>
      <c r="D23" s="130">
        <v>1.4</v>
      </c>
    </row>
    <row r="24" spans="1:4" x14ac:dyDescent="0.35">
      <c r="A24" s="121">
        <v>35</v>
      </c>
      <c r="B24" s="122" t="s">
        <v>48</v>
      </c>
      <c r="C24" s="22">
        <v>40</v>
      </c>
      <c r="D24" s="130">
        <v>1.4</v>
      </c>
    </row>
    <row r="25" spans="1:4" x14ac:dyDescent="0.35">
      <c r="A25" s="121">
        <v>33</v>
      </c>
      <c r="B25" s="122" t="s">
        <v>41</v>
      </c>
      <c r="C25" s="22">
        <v>40</v>
      </c>
      <c r="D25" s="130">
        <v>1.4</v>
      </c>
    </row>
    <row r="26" spans="1:4" x14ac:dyDescent="0.35">
      <c r="A26" s="121">
        <v>38</v>
      </c>
      <c r="B26" s="122" t="s">
        <v>147</v>
      </c>
      <c r="C26" s="22">
        <v>40</v>
      </c>
      <c r="D26" s="130">
        <v>1.4</v>
      </c>
    </row>
    <row r="27" spans="1:4" x14ac:dyDescent="0.35">
      <c r="A27" s="121"/>
      <c r="B27" s="122" t="s">
        <v>43</v>
      </c>
      <c r="C27" s="22">
        <v>40</v>
      </c>
      <c r="D27" s="130">
        <v>1.4</v>
      </c>
    </row>
    <row r="28" spans="1:4" ht="16" thickBot="1" x14ac:dyDescent="0.4">
      <c r="A28" s="117"/>
      <c r="B28" s="118" t="s">
        <v>49</v>
      </c>
      <c r="C28" s="24">
        <v>40</v>
      </c>
      <c r="D28" s="131">
        <v>1.4</v>
      </c>
    </row>
    <row r="29" spans="1:4" ht="16" thickBot="1" x14ac:dyDescent="0.4">
      <c r="A29" s="125"/>
      <c r="B29" s="126"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3" customWidth="1"/>
    <col min="6" max="16384" width="8.7265625" style="93"/>
  </cols>
  <sheetData>
    <row r="1" spans="1:15" ht="35" customHeight="1" thickBot="1" x14ac:dyDescent="0.35">
      <c r="A1" s="377" t="s">
        <v>105</v>
      </c>
      <c r="B1" s="378"/>
      <c r="C1" s="378"/>
      <c r="D1" s="378"/>
      <c r="E1" s="379"/>
    </row>
    <row r="2" spans="1:15" ht="16" thickBot="1" x14ac:dyDescent="0.4"/>
    <row r="3" spans="1:15" ht="18" customHeight="1" thickBot="1" x14ac:dyDescent="0.35">
      <c r="A3" s="227" t="s">
        <v>47</v>
      </c>
      <c r="B3" s="220" t="s">
        <v>87</v>
      </c>
      <c r="C3" s="220" t="s">
        <v>64</v>
      </c>
      <c r="D3" s="220" t="s">
        <v>88</v>
      </c>
      <c r="E3" s="228" t="s">
        <v>105</v>
      </c>
      <c r="G3" s="380" t="s">
        <v>461</v>
      </c>
      <c r="H3" s="381"/>
      <c r="I3" s="381"/>
      <c r="J3" s="381"/>
      <c r="K3" s="381"/>
      <c r="L3" s="381"/>
      <c r="M3" s="381"/>
      <c r="N3" s="381"/>
      <c r="O3" s="382"/>
    </row>
    <row r="4" spans="1:15" ht="15.5" customHeight="1" x14ac:dyDescent="0.35">
      <c r="A4" s="411" t="s">
        <v>44</v>
      </c>
      <c r="B4" s="414"/>
      <c r="C4" s="28">
        <v>57</v>
      </c>
      <c r="D4" s="29" t="s">
        <v>0</v>
      </c>
      <c r="E4" s="96">
        <v>0.83</v>
      </c>
      <c r="G4" s="383"/>
      <c r="H4" s="384"/>
      <c r="I4" s="384"/>
      <c r="J4" s="384"/>
      <c r="K4" s="384"/>
      <c r="L4" s="384"/>
      <c r="M4" s="384"/>
      <c r="N4" s="384"/>
      <c r="O4" s="385"/>
    </row>
    <row r="5" spans="1:15" ht="15.5" customHeight="1" x14ac:dyDescent="0.35">
      <c r="A5" s="412"/>
      <c r="B5" s="414"/>
      <c r="C5" s="32">
        <v>53</v>
      </c>
      <c r="D5" s="33" t="s">
        <v>1</v>
      </c>
      <c r="E5" s="97">
        <v>0.83</v>
      </c>
      <c r="G5" s="383"/>
      <c r="H5" s="384"/>
      <c r="I5" s="384"/>
      <c r="J5" s="384"/>
      <c r="K5" s="384"/>
      <c r="L5" s="384"/>
      <c r="M5" s="384"/>
      <c r="N5" s="384"/>
      <c r="O5" s="385"/>
    </row>
    <row r="6" spans="1:15" ht="15.5" customHeight="1" x14ac:dyDescent="0.35">
      <c r="A6" s="412"/>
      <c r="B6" s="414"/>
      <c r="C6" s="32">
        <v>55</v>
      </c>
      <c r="D6" s="33" t="s">
        <v>2</v>
      </c>
      <c r="E6" s="97">
        <v>0.83</v>
      </c>
      <c r="G6" s="383"/>
      <c r="H6" s="384"/>
      <c r="I6" s="384"/>
      <c r="J6" s="384"/>
      <c r="K6" s="384"/>
      <c r="L6" s="384"/>
      <c r="M6" s="384"/>
      <c r="N6" s="384"/>
      <c r="O6" s="385"/>
    </row>
    <row r="7" spans="1:15" ht="15.5" customHeight="1" x14ac:dyDescent="0.35">
      <c r="A7" s="412"/>
      <c r="B7" s="414"/>
      <c r="C7" s="32">
        <v>55</v>
      </c>
      <c r="D7" s="33" t="s">
        <v>3</v>
      </c>
      <c r="E7" s="97">
        <v>0.83</v>
      </c>
      <c r="G7" s="383"/>
      <c r="H7" s="384"/>
      <c r="I7" s="384"/>
      <c r="J7" s="384"/>
      <c r="K7" s="384"/>
      <c r="L7" s="384"/>
      <c r="M7" s="384"/>
      <c r="N7" s="384"/>
      <c r="O7" s="385"/>
    </row>
    <row r="8" spans="1:15" ht="16" customHeight="1" thickBot="1" x14ac:dyDescent="0.4">
      <c r="A8" s="412"/>
      <c r="B8" s="414"/>
      <c r="C8" s="36">
        <v>54</v>
      </c>
      <c r="D8" s="37" t="s">
        <v>4</v>
      </c>
      <c r="E8" s="98">
        <v>0.83</v>
      </c>
      <c r="G8" s="383"/>
      <c r="H8" s="384"/>
      <c r="I8" s="384"/>
      <c r="J8" s="384"/>
      <c r="K8" s="384"/>
      <c r="L8" s="384"/>
      <c r="M8" s="384"/>
      <c r="N8" s="384"/>
      <c r="O8" s="385"/>
    </row>
    <row r="9" spans="1:15" ht="15.5" customHeight="1" x14ac:dyDescent="0.35">
      <c r="A9" s="412"/>
      <c r="B9" s="396" t="s">
        <v>65</v>
      </c>
      <c r="C9" s="51">
        <v>32</v>
      </c>
      <c r="D9" s="29" t="s">
        <v>5</v>
      </c>
      <c r="E9" s="96">
        <v>0.83</v>
      </c>
      <c r="G9" s="383"/>
      <c r="H9" s="384"/>
      <c r="I9" s="384"/>
      <c r="J9" s="384"/>
      <c r="K9" s="384"/>
      <c r="L9" s="384"/>
      <c r="M9" s="384"/>
      <c r="N9" s="384"/>
      <c r="O9" s="385"/>
    </row>
    <row r="10" spans="1:15" ht="16" customHeight="1" thickBot="1" x14ac:dyDescent="0.4">
      <c r="A10" s="413"/>
      <c r="B10" s="397"/>
      <c r="C10" s="36">
        <v>32</v>
      </c>
      <c r="D10" s="40" t="s">
        <v>6</v>
      </c>
      <c r="E10" s="99">
        <v>0.83</v>
      </c>
      <c r="G10" s="383"/>
      <c r="H10" s="384"/>
      <c r="I10" s="384"/>
      <c r="J10" s="384"/>
      <c r="K10" s="384"/>
      <c r="L10" s="384"/>
      <c r="M10" s="384"/>
      <c r="N10" s="384"/>
      <c r="O10" s="385"/>
    </row>
    <row r="11" spans="1:15" ht="15.5" customHeight="1" x14ac:dyDescent="0.35">
      <c r="A11" s="393" t="s">
        <v>45</v>
      </c>
      <c r="B11" s="398" t="s">
        <v>75</v>
      </c>
      <c r="C11" s="28">
        <v>72</v>
      </c>
      <c r="D11" s="43" t="s">
        <v>7</v>
      </c>
      <c r="E11" s="96"/>
      <c r="G11" s="383"/>
      <c r="H11" s="384"/>
      <c r="I11" s="384"/>
      <c r="J11" s="384"/>
      <c r="K11" s="384"/>
      <c r="L11" s="384"/>
      <c r="M11" s="384"/>
      <c r="N11" s="384"/>
      <c r="O11" s="385"/>
    </row>
    <row r="12" spans="1:15" ht="16" customHeight="1" thickBot="1" x14ac:dyDescent="0.4">
      <c r="A12" s="394"/>
      <c r="B12" s="376"/>
      <c r="C12" s="36">
        <v>76</v>
      </c>
      <c r="D12" s="44" t="s">
        <v>8</v>
      </c>
      <c r="E12" s="99"/>
      <c r="G12" s="383"/>
      <c r="H12" s="384"/>
      <c r="I12" s="384"/>
      <c r="J12" s="384"/>
      <c r="K12" s="384"/>
      <c r="L12" s="384"/>
      <c r="M12" s="384"/>
      <c r="N12" s="384"/>
      <c r="O12" s="385"/>
    </row>
    <row r="13" spans="1:15" ht="16" thickBot="1" x14ac:dyDescent="0.4">
      <c r="A13" s="394"/>
      <c r="B13" s="396" t="s">
        <v>76</v>
      </c>
      <c r="C13" s="28">
        <v>72</v>
      </c>
      <c r="D13" s="43" t="s">
        <v>50</v>
      </c>
      <c r="E13" s="96">
        <v>0.83</v>
      </c>
      <c r="G13" s="386"/>
      <c r="H13" s="387"/>
      <c r="I13" s="387"/>
      <c r="J13" s="387"/>
      <c r="K13" s="387"/>
      <c r="L13" s="387"/>
      <c r="M13" s="387"/>
      <c r="N13" s="387"/>
      <c r="O13" s="388"/>
    </row>
    <row r="14" spans="1:15" x14ac:dyDescent="0.35">
      <c r="A14" s="394"/>
      <c r="B14" s="408"/>
      <c r="C14" s="32">
        <v>61</v>
      </c>
      <c r="D14" s="45" t="s">
        <v>51</v>
      </c>
      <c r="E14" s="97">
        <v>0.83</v>
      </c>
    </row>
    <row r="15" spans="1:15" x14ac:dyDescent="0.35">
      <c r="A15" s="394"/>
      <c r="B15" s="408"/>
      <c r="C15" s="32">
        <v>63</v>
      </c>
      <c r="D15" s="45" t="s">
        <v>144</v>
      </c>
      <c r="E15" s="97">
        <v>0.83</v>
      </c>
    </row>
    <row r="16" spans="1:15" x14ac:dyDescent="0.35">
      <c r="A16" s="394"/>
      <c r="B16" s="408"/>
      <c r="C16" s="32">
        <v>61</v>
      </c>
      <c r="D16" s="45" t="s">
        <v>52</v>
      </c>
      <c r="E16" s="97">
        <v>0.83</v>
      </c>
    </row>
    <row r="17" spans="1:5" x14ac:dyDescent="0.35">
      <c r="A17" s="394"/>
      <c r="B17" s="408"/>
      <c r="C17" s="32"/>
      <c r="D17" s="45" t="s">
        <v>140</v>
      </c>
      <c r="E17" s="97">
        <v>0.83</v>
      </c>
    </row>
    <row r="18" spans="1:5" x14ac:dyDescent="0.35">
      <c r="A18" s="394"/>
      <c r="B18" s="408"/>
      <c r="C18" s="32">
        <v>76</v>
      </c>
      <c r="D18" s="45" t="s">
        <v>8</v>
      </c>
      <c r="E18" s="97">
        <v>0.83</v>
      </c>
    </row>
    <row r="19" spans="1:5" x14ac:dyDescent="0.35">
      <c r="A19" s="394"/>
      <c r="B19" s="408"/>
      <c r="C19" s="32"/>
      <c r="D19" s="45" t="s">
        <v>53</v>
      </c>
      <c r="E19" s="97">
        <v>0.83</v>
      </c>
    </row>
    <row r="20" spans="1:5" x14ac:dyDescent="0.35">
      <c r="A20" s="394"/>
      <c r="B20" s="408"/>
      <c r="C20" s="32"/>
      <c r="D20" s="45" t="s">
        <v>54</v>
      </c>
      <c r="E20" s="97">
        <v>0.83</v>
      </c>
    </row>
    <row r="21" spans="1:5" x14ac:dyDescent="0.35">
      <c r="A21" s="394"/>
      <c r="B21" s="408"/>
      <c r="C21" s="55">
        <v>85</v>
      </c>
      <c r="D21" s="56" t="s">
        <v>55</v>
      </c>
      <c r="E21" s="98"/>
    </row>
    <row r="22" spans="1:5" ht="16" thickBot="1" x14ac:dyDescent="0.4">
      <c r="A22" s="395"/>
      <c r="B22" s="408"/>
      <c r="C22" s="36"/>
      <c r="D22" s="44" t="s">
        <v>56</v>
      </c>
      <c r="E22" s="99"/>
    </row>
    <row r="23" spans="1:5" ht="16" thickBot="1" x14ac:dyDescent="0.4">
      <c r="A23" s="393" t="s">
        <v>143</v>
      </c>
      <c r="B23" s="46" t="s">
        <v>9</v>
      </c>
      <c r="C23" s="47">
        <v>49</v>
      </c>
      <c r="D23" s="48" t="s">
        <v>9</v>
      </c>
      <c r="E23" s="100">
        <v>0.83</v>
      </c>
    </row>
    <row r="24" spans="1:5" ht="15.5" customHeight="1" x14ac:dyDescent="0.35">
      <c r="A24" s="394"/>
      <c r="B24" s="402" t="s">
        <v>67</v>
      </c>
      <c r="C24" s="28">
        <v>29</v>
      </c>
      <c r="D24" s="43" t="s">
        <v>10</v>
      </c>
      <c r="E24" s="96"/>
    </row>
    <row r="25" spans="1:5" ht="16" thickBot="1" x14ac:dyDescent="0.4">
      <c r="A25" s="394"/>
      <c r="B25" s="404"/>
      <c r="C25" s="36">
        <v>29</v>
      </c>
      <c r="D25" s="44" t="s">
        <v>11</v>
      </c>
      <c r="E25" s="99"/>
    </row>
    <row r="26" spans="1:5" x14ac:dyDescent="0.35">
      <c r="A26" s="394"/>
      <c r="B26" s="402" t="s">
        <v>97</v>
      </c>
      <c r="C26" s="51">
        <v>28</v>
      </c>
      <c r="D26" s="52" t="s">
        <v>12</v>
      </c>
      <c r="E26" s="101">
        <v>0.83</v>
      </c>
    </row>
    <row r="27" spans="1:5" ht="16" thickBot="1" x14ac:dyDescent="0.4">
      <c r="A27" s="394"/>
      <c r="B27" s="404"/>
      <c r="C27" s="55">
        <v>28</v>
      </c>
      <c r="D27" s="56" t="s">
        <v>13</v>
      </c>
      <c r="E27" s="98">
        <v>0.83</v>
      </c>
    </row>
    <row r="28" spans="1:5" ht="16" thickBot="1" x14ac:dyDescent="0.4">
      <c r="A28" s="394"/>
      <c r="B28" s="57" t="s">
        <v>46</v>
      </c>
      <c r="C28" s="58">
        <v>21</v>
      </c>
      <c r="D28" s="59" t="s">
        <v>66</v>
      </c>
      <c r="E28" s="102">
        <v>0.83</v>
      </c>
    </row>
    <row r="29" spans="1:5" x14ac:dyDescent="0.35">
      <c r="A29" s="394"/>
      <c r="B29" s="402" t="s">
        <v>68</v>
      </c>
      <c r="C29" s="51">
        <v>30</v>
      </c>
      <c r="D29" s="52" t="s">
        <v>14</v>
      </c>
      <c r="E29" s="101">
        <v>0.83</v>
      </c>
    </row>
    <row r="30" spans="1:5" ht="16" thickBot="1" x14ac:dyDescent="0.4">
      <c r="A30" s="394"/>
      <c r="B30" s="404"/>
      <c r="C30" s="55">
        <v>30</v>
      </c>
      <c r="D30" s="56" t="s">
        <v>15</v>
      </c>
      <c r="E30" s="98">
        <v>0.83</v>
      </c>
    </row>
    <row r="31" spans="1:5" ht="16" thickBot="1" x14ac:dyDescent="0.4">
      <c r="A31" s="394"/>
      <c r="B31" s="57" t="s">
        <v>69</v>
      </c>
      <c r="C31" s="58">
        <v>26</v>
      </c>
      <c r="D31" s="59" t="s">
        <v>16</v>
      </c>
      <c r="E31" s="102">
        <v>0.83</v>
      </c>
    </row>
    <row r="32" spans="1:5" ht="16" thickBot="1" x14ac:dyDescent="0.4">
      <c r="A32" s="394"/>
      <c r="B32" s="62" t="s">
        <v>70</v>
      </c>
      <c r="C32" s="63">
        <v>27</v>
      </c>
      <c r="D32" s="64" t="s">
        <v>17</v>
      </c>
      <c r="E32" s="103">
        <v>0.83</v>
      </c>
    </row>
    <row r="33" spans="1:5" ht="16" thickBot="1" x14ac:dyDescent="0.4">
      <c r="A33" s="394"/>
      <c r="B33" s="57" t="s">
        <v>71</v>
      </c>
      <c r="C33" s="58">
        <v>25</v>
      </c>
      <c r="D33" s="59" t="s">
        <v>92</v>
      </c>
      <c r="E33" s="102">
        <v>0.83</v>
      </c>
    </row>
    <row r="34" spans="1:5" ht="16" thickBot="1" x14ac:dyDescent="0.4">
      <c r="A34" s="394"/>
      <c r="B34" s="62" t="s">
        <v>72</v>
      </c>
      <c r="C34" s="63">
        <v>22</v>
      </c>
      <c r="D34" s="64" t="s">
        <v>18</v>
      </c>
      <c r="E34" s="103">
        <v>0.83</v>
      </c>
    </row>
    <row r="35" spans="1:5" x14ac:dyDescent="0.35">
      <c r="A35" s="394"/>
      <c r="B35" s="402" t="s">
        <v>73</v>
      </c>
      <c r="C35" s="28">
        <v>34</v>
      </c>
      <c r="D35" s="43" t="s">
        <v>141</v>
      </c>
      <c r="E35" s="96">
        <v>0.83</v>
      </c>
    </row>
    <row r="36" spans="1:5" x14ac:dyDescent="0.35">
      <c r="A36" s="394"/>
      <c r="B36" s="403"/>
      <c r="C36" s="32">
        <v>34</v>
      </c>
      <c r="D36" s="45" t="s">
        <v>19</v>
      </c>
      <c r="E36" s="97">
        <v>0.83</v>
      </c>
    </row>
    <row r="37" spans="1:5" x14ac:dyDescent="0.35">
      <c r="A37" s="394"/>
      <c r="B37" s="403"/>
      <c r="C37" s="32">
        <v>34</v>
      </c>
      <c r="D37" s="45" t="s">
        <v>20</v>
      </c>
      <c r="E37" s="97">
        <v>0.83</v>
      </c>
    </row>
    <row r="38" spans="1:5" x14ac:dyDescent="0.35">
      <c r="A38" s="394"/>
      <c r="B38" s="403"/>
      <c r="C38" s="32">
        <v>34</v>
      </c>
      <c r="D38" s="45" t="s">
        <v>21</v>
      </c>
      <c r="E38" s="97">
        <v>0.83</v>
      </c>
    </row>
    <row r="39" spans="1:5" x14ac:dyDescent="0.35">
      <c r="A39" s="394"/>
      <c r="B39" s="403"/>
      <c r="C39" s="32">
        <v>34</v>
      </c>
      <c r="D39" s="45" t="s">
        <v>22</v>
      </c>
      <c r="E39" s="97">
        <v>0.83</v>
      </c>
    </row>
    <row r="40" spans="1:5" x14ac:dyDescent="0.35">
      <c r="A40" s="394"/>
      <c r="B40" s="403"/>
      <c r="C40" s="32">
        <v>34</v>
      </c>
      <c r="D40" s="45" t="s">
        <v>142</v>
      </c>
      <c r="E40" s="97">
        <v>0.83</v>
      </c>
    </row>
    <row r="41" spans="1:5" x14ac:dyDescent="0.35">
      <c r="A41" s="394"/>
      <c r="B41" s="403"/>
      <c r="C41" s="32">
        <v>34</v>
      </c>
      <c r="D41" s="45" t="s">
        <v>23</v>
      </c>
      <c r="E41" s="97">
        <v>0.83</v>
      </c>
    </row>
    <row r="42" spans="1:5" x14ac:dyDescent="0.35">
      <c r="A42" s="394"/>
      <c r="B42" s="403"/>
      <c r="C42" s="32">
        <v>34</v>
      </c>
      <c r="D42" s="45" t="s">
        <v>24</v>
      </c>
      <c r="E42" s="97">
        <v>0.83</v>
      </c>
    </row>
    <row r="43" spans="1:5" x14ac:dyDescent="0.35">
      <c r="A43" s="394"/>
      <c r="B43" s="403"/>
      <c r="C43" s="32">
        <v>34</v>
      </c>
      <c r="D43" s="45" t="s">
        <v>25</v>
      </c>
      <c r="E43" s="97">
        <v>0.83</v>
      </c>
    </row>
    <row r="44" spans="1:5" ht="16" thickBot="1" x14ac:dyDescent="0.4">
      <c r="A44" s="394"/>
      <c r="B44" s="404"/>
      <c r="C44" s="36">
        <v>34</v>
      </c>
      <c r="D44" s="44" t="s">
        <v>26</v>
      </c>
      <c r="E44" s="99">
        <v>0.83</v>
      </c>
    </row>
    <row r="45" spans="1:5" x14ac:dyDescent="0.35">
      <c r="A45" s="394"/>
      <c r="B45" s="402" t="s">
        <v>74</v>
      </c>
      <c r="C45" s="51">
        <v>23</v>
      </c>
      <c r="D45" s="52" t="s">
        <v>29</v>
      </c>
      <c r="E45" s="101">
        <v>0.83</v>
      </c>
    </row>
    <row r="46" spans="1:5" x14ac:dyDescent="0.35">
      <c r="A46" s="394"/>
      <c r="B46" s="403"/>
      <c r="C46" s="32">
        <v>23</v>
      </c>
      <c r="D46" s="45" t="s">
        <v>30</v>
      </c>
      <c r="E46" s="97">
        <v>0.83</v>
      </c>
    </row>
    <row r="47" spans="1:5" x14ac:dyDescent="0.35">
      <c r="A47" s="394"/>
      <c r="B47" s="403"/>
      <c r="C47" s="32">
        <v>23</v>
      </c>
      <c r="D47" s="45" t="s">
        <v>31</v>
      </c>
      <c r="E47" s="97">
        <v>0.83</v>
      </c>
    </row>
    <row r="48" spans="1:5" x14ac:dyDescent="0.35">
      <c r="A48" s="394"/>
      <c r="B48" s="403"/>
      <c r="C48" s="32">
        <v>23</v>
      </c>
      <c r="D48" s="45" t="s">
        <v>32</v>
      </c>
      <c r="E48" s="97">
        <v>0.83</v>
      </c>
    </row>
    <row r="49" spans="1:5" x14ac:dyDescent="0.35">
      <c r="A49" s="394"/>
      <c r="B49" s="403"/>
      <c r="C49" s="32">
        <v>23</v>
      </c>
      <c r="D49" s="45" t="s">
        <v>33</v>
      </c>
      <c r="E49" s="97">
        <v>0.83</v>
      </c>
    </row>
    <row r="50" spans="1:5" x14ac:dyDescent="0.35">
      <c r="A50" s="394"/>
      <c r="B50" s="403"/>
      <c r="C50" s="32">
        <v>23</v>
      </c>
      <c r="D50" s="45" t="s">
        <v>34</v>
      </c>
      <c r="E50" s="97">
        <v>0.83</v>
      </c>
    </row>
    <row r="51" spans="1:5" ht="16" thickBot="1" x14ac:dyDescent="0.4">
      <c r="A51" s="394"/>
      <c r="B51" s="404"/>
      <c r="C51" s="55">
        <v>23</v>
      </c>
      <c r="D51" s="56" t="s">
        <v>35</v>
      </c>
      <c r="E51" s="98">
        <v>0.83</v>
      </c>
    </row>
    <row r="52" spans="1:5" x14ac:dyDescent="0.35">
      <c r="A52" s="394"/>
      <c r="B52" s="396" t="s">
        <v>77</v>
      </c>
      <c r="C52" s="28">
        <v>24</v>
      </c>
      <c r="D52" s="43" t="s">
        <v>36</v>
      </c>
      <c r="E52" s="96"/>
    </row>
    <row r="53" spans="1:5" ht="16" thickBot="1" x14ac:dyDescent="0.4">
      <c r="A53" s="394"/>
      <c r="B53" s="397"/>
      <c r="C53" s="36">
        <v>24</v>
      </c>
      <c r="D53" s="44" t="s">
        <v>37</v>
      </c>
      <c r="E53" s="99"/>
    </row>
    <row r="54" spans="1:5" x14ac:dyDescent="0.35">
      <c r="A54" s="394"/>
      <c r="B54" s="402" t="s">
        <v>78</v>
      </c>
      <c r="C54" s="67">
        <v>24</v>
      </c>
      <c r="D54" s="52" t="s">
        <v>57</v>
      </c>
      <c r="E54" s="101">
        <v>0.83</v>
      </c>
    </row>
    <row r="55" spans="1:5" x14ac:dyDescent="0.35">
      <c r="A55" s="394"/>
      <c r="B55" s="403"/>
      <c r="C55" s="22">
        <v>24</v>
      </c>
      <c r="D55" s="45" t="s">
        <v>58</v>
      </c>
      <c r="E55" s="97">
        <v>0.83</v>
      </c>
    </row>
    <row r="56" spans="1:5" x14ac:dyDescent="0.35">
      <c r="A56" s="394"/>
      <c r="B56" s="403"/>
      <c r="C56" s="22">
        <v>24</v>
      </c>
      <c r="D56" s="45" t="s">
        <v>59</v>
      </c>
      <c r="E56" s="97">
        <v>0.83</v>
      </c>
    </row>
    <row r="57" spans="1:5" x14ac:dyDescent="0.35">
      <c r="A57" s="394"/>
      <c r="B57" s="403"/>
      <c r="C57" s="22">
        <v>24</v>
      </c>
      <c r="D57" s="45" t="s">
        <v>60</v>
      </c>
      <c r="E57" s="97">
        <v>0.83</v>
      </c>
    </row>
    <row r="58" spans="1:5" x14ac:dyDescent="0.35">
      <c r="A58" s="394"/>
      <c r="B58" s="403"/>
      <c r="C58" s="22">
        <v>24</v>
      </c>
      <c r="D58" s="45" t="s">
        <v>61</v>
      </c>
      <c r="E58" s="97"/>
    </row>
    <row r="59" spans="1:5" x14ac:dyDescent="0.35">
      <c r="A59" s="394"/>
      <c r="B59" s="403"/>
      <c r="C59" s="22">
        <v>24</v>
      </c>
      <c r="D59" s="45" t="s">
        <v>62</v>
      </c>
      <c r="E59" s="97">
        <v>0.83</v>
      </c>
    </row>
    <row r="60" spans="1:5" ht="16" thickBot="1" x14ac:dyDescent="0.4">
      <c r="A60" s="395"/>
      <c r="B60" s="404"/>
      <c r="C60" s="68">
        <v>24</v>
      </c>
      <c r="D60" s="56" t="s">
        <v>63</v>
      </c>
      <c r="E60" s="98">
        <v>0.83</v>
      </c>
    </row>
    <row r="61" spans="1:5" ht="16" customHeight="1" thickBot="1" x14ac:dyDescent="0.4">
      <c r="A61" s="393" t="s">
        <v>49</v>
      </c>
      <c r="B61" s="69" t="s">
        <v>79</v>
      </c>
      <c r="C61" s="58">
        <v>25</v>
      </c>
      <c r="D61" s="59" t="s">
        <v>38</v>
      </c>
      <c r="E61" s="102">
        <v>0.83</v>
      </c>
    </row>
    <row r="62" spans="1:5" ht="16" thickBot="1" x14ac:dyDescent="0.4">
      <c r="A62" s="394"/>
      <c r="B62" s="70" t="s">
        <v>80</v>
      </c>
      <c r="C62" s="63">
        <v>25</v>
      </c>
      <c r="D62" s="64" t="s">
        <v>96</v>
      </c>
      <c r="E62" s="103">
        <v>0.83</v>
      </c>
    </row>
    <row r="63" spans="1:5" ht="16" thickBot="1" x14ac:dyDescent="0.4">
      <c r="A63" s="394"/>
      <c r="B63" s="69" t="s">
        <v>81</v>
      </c>
      <c r="C63" s="58">
        <v>25</v>
      </c>
      <c r="D63" s="59" t="s">
        <v>39</v>
      </c>
      <c r="E63" s="102">
        <v>0.83</v>
      </c>
    </row>
    <row r="64" spans="1:5" ht="16" thickBot="1" x14ac:dyDescent="0.4">
      <c r="A64" s="394"/>
      <c r="B64" s="70" t="s">
        <v>82</v>
      </c>
      <c r="C64" s="71">
        <v>25</v>
      </c>
      <c r="D64" s="64" t="s">
        <v>40</v>
      </c>
      <c r="E64" s="103">
        <v>0.83</v>
      </c>
    </row>
    <row r="65" spans="1:5" ht="16" thickBot="1" x14ac:dyDescent="0.4">
      <c r="A65" s="394"/>
      <c r="B65" s="69" t="s">
        <v>83</v>
      </c>
      <c r="C65" s="72">
        <v>35</v>
      </c>
      <c r="D65" s="59" t="s">
        <v>48</v>
      </c>
      <c r="E65" s="102">
        <v>0.83</v>
      </c>
    </row>
    <row r="66" spans="1:5" ht="16" thickBot="1" x14ac:dyDescent="0.4">
      <c r="A66" s="394"/>
      <c r="B66" s="70" t="s">
        <v>84</v>
      </c>
      <c r="C66" s="71">
        <v>33</v>
      </c>
      <c r="D66" s="64" t="s">
        <v>41</v>
      </c>
      <c r="E66" s="103">
        <v>0.83</v>
      </c>
    </row>
    <row r="67" spans="1:5" ht="16" thickBot="1" x14ac:dyDescent="0.4">
      <c r="A67" s="394"/>
      <c r="B67" s="69" t="s">
        <v>85</v>
      </c>
      <c r="C67" s="72">
        <v>38</v>
      </c>
      <c r="D67" s="59" t="s">
        <v>42</v>
      </c>
      <c r="E67" s="102">
        <v>0.83</v>
      </c>
    </row>
    <row r="68" spans="1:5" ht="16" thickBot="1" x14ac:dyDescent="0.4">
      <c r="A68" s="395"/>
      <c r="B68" s="73" t="s">
        <v>86</v>
      </c>
      <c r="C68" s="74">
        <v>25</v>
      </c>
      <c r="D68" s="75" t="s">
        <v>43</v>
      </c>
      <c r="E68" s="104">
        <v>0.83</v>
      </c>
    </row>
    <row r="69" spans="1:5" ht="16" thickBot="1" x14ac:dyDescent="0.4"/>
    <row r="70" spans="1:5" ht="16" thickBot="1" x14ac:dyDescent="0.4">
      <c r="C70" s="105" t="s">
        <v>64</v>
      </c>
      <c r="D70" s="106" t="s">
        <v>101</v>
      </c>
      <c r="E70" s="132" t="s">
        <v>105</v>
      </c>
    </row>
    <row r="71" spans="1:5" x14ac:dyDescent="0.35">
      <c r="C71" s="115">
        <v>32</v>
      </c>
      <c r="D71" s="116" t="s">
        <v>90</v>
      </c>
      <c r="E71" s="20">
        <v>0.83</v>
      </c>
    </row>
    <row r="72" spans="1:5" ht="16" thickBot="1" x14ac:dyDescent="0.4">
      <c r="C72" s="117"/>
      <c r="D72" s="118" t="s">
        <v>44</v>
      </c>
      <c r="E72" s="68">
        <v>0.83</v>
      </c>
    </row>
    <row r="73" spans="1:5" ht="16" thickBot="1" x14ac:dyDescent="0.4">
      <c r="C73" s="119"/>
      <c r="D73" s="120" t="s">
        <v>45</v>
      </c>
      <c r="E73" s="11">
        <v>0.83</v>
      </c>
    </row>
    <row r="74" spans="1:5" x14ac:dyDescent="0.35">
      <c r="C74" s="115">
        <v>49</v>
      </c>
      <c r="D74" s="116" t="s">
        <v>9</v>
      </c>
      <c r="E74" s="67">
        <v>0.83</v>
      </c>
    </row>
    <row r="75" spans="1:5" x14ac:dyDescent="0.35">
      <c r="C75" s="121">
        <v>29</v>
      </c>
      <c r="D75" s="122" t="s">
        <v>145</v>
      </c>
      <c r="E75" s="22"/>
    </row>
    <row r="76" spans="1:5" x14ac:dyDescent="0.35">
      <c r="C76" s="121">
        <v>28</v>
      </c>
      <c r="D76" s="122" t="s">
        <v>146</v>
      </c>
      <c r="E76" s="22">
        <v>0.83</v>
      </c>
    </row>
    <row r="77" spans="1:5" x14ac:dyDescent="0.35">
      <c r="C77" s="121">
        <v>21</v>
      </c>
      <c r="D77" s="122" t="s">
        <v>46</v>
      </c>
      <c r="E77" s="22">
        <v>0.83</v>
      </c>
    </row>
    <row r="78" spans="1:5" x14ac:dyDescent="0.35">
      <c r="C78" s="121">
        <v>30</v>
      </c>
      <c r="D78" s="122" t="s">
        <v>91</v>
      </c>
      <c r="E78" s="22">
        <v>0.83</v>
      </c>
    </row>
    <row r="79" spans="1:5" x14ac:dyDescent="0.35">
      <c r="C79" s="121">
        <v>26</v>
      </c>
      <c r="D79" s="122" t="s">
        <v>16</v>
      </c>
      <c r="E79" s="22">
        <v>0.83</v>
      </c>
    </row>
    <row r="80" spans="1:5" x14ac:dyDescent="0.35">
      <c r="C80" s="121">
        <v>27</v>
      </c>
      <c r="D80" s="122" t="s">
        <v>17</v>
      </c>
      <c r="E80" s="22">
        <v>0.83</v>
      </c>
    </row>
    <row r="81" spans="3:5" x14ac:dyDescent="0.35">
      <c r="C81" s="121">
        <v>25</v>
      </c>
      <c r="D81" s="122" t="s">
        <v>92</v>
      </c>
      <c r="E81" s="22">
        <v>0.83</v>
      </c>
    </row>
    <row r="82" spans="3:5" x14ac:dyDescent="0.35">
      <c r="C82" s="121">
        <v>22</v>
      </c>
      <c r="D82" s="122" t="s">
        <v>18</v>
      </c>
      <c r="E82" s="22">
        <v>0.83</v>
      </c>
    </row>
    <row r="83" spans="3:5" x14ac:dyDescent="0.35">
      <c r="C83" s="121">
        <v>34</v>
      </c>
      <c r="D83" s="122" t="s">
        <v>93</v>
      </c>
      <c r="E83" s="22">
        <v>0.83</v>
      </c>
    </row>
    <row r="84" spans="3:5" x14ac:dyDescent="0.35">
      <c r="C84" s="121">
        <v>23</v>
      </c>
      <c r="D84" s="122" t="s">
        <v>94</v>
      </c>
      <c r="E84" s="22">
        <v>0.83</v>
      </c>
    </row>
    <row r="85" spans="3:5" x14ac:dyDescent="0.35">
      <c r="C85" s="121">
        <v>24</v>
      </c>
      <c r="D85" s="122" t="s">
        <v>95</v>
      </c>
      <c r="E85" s="22">
        <v>0.83</v>
      </c>
    </row>
    <row r="86" spans="3:5" ht="16" thickBot="1" x14ac:dyDescent="0.4">
      <c r="C86" s="123"/>
      <c r="D86" s="124" t="s">
        <v>47</v>
      </c>
      <c r="E86" s="68">
        <v>0.83</v>
      </c>
    </row>
    <row r="87" spans="3:5" x14ac:dyDescent="0.35">
      <c r="C87" s="115">
        <v>25</v>
      </c>
      <c r="D87" s="116" t="s">
        <v>38</v>
      </c>
      <c r="E87" s="20">
        <v>0.83</v>
      </c>
    </row>
    <row r="88" spans="3:5" x14ac:dyDescent="0.35">
      <c r="C88" s="121">
        <v>25</v>
      </c>
      <c r="D88" s="122" t="s">
        <v>96</v>
      </c>
      <c r="E88" s="22">
        <v>0.83</v>
      </c>
    </row>
    <row r="89" spans="3:5" x14ac:dyDescent="0.35">
      <c r="C89" s="121">
        <v>25</v>
      </c>
      <c r="D89" s="122" t="s">
        <v>39</v>
      </c>
      <c r="E89" s="22">
        <v>0.83</v>
      </c>
    </row>
    <row r="90" spans="3:5" x14ac:dyDescent="0.35">
      <c r="C90" s="121">
        <v>25</v>
      </c>
      <c r="D90" s="122" t="s">
        <v>40</v>
      </c>
      <c r="E90" s="22">
        <v>0.83</v>
      </c>
    </row>
    <row r="91" spans="3:5" x14ac:dyDescent="0.35">
      <c r="C91" s="121">
        <v>35</v>
      </c>
      <c r="D91" s="122" t="s">
        <v>48</v>
      </c>
      <c r="E91" s="22">
        <v>0.83</v>
      </c>
    </row>
    <row r="92" spans="3:5" x14ac:dyDescent="0.35">
      <c r="C92" s="121">
        <v>33</v>
      </c>
      <c r="D92" s="122" t="s">
        <v>41</v>
      </c>
      <c r="E92" s="22">
        <v>0.83</v>
      </c>
    </row>
    <row r="93" spans="3:5" x14ac:dyDescent="0.35">
      <c r="C93" s="121">
        <v>38</v>
      </c>
      <c r="D93" s="122" t="s">
        <v>147</v>
      </c>
      <c r="E93" s="22">
        <v>0.83</v>
      </c>
    </row>
    <row r="94" spans="3:5" x14ac:dyDescent="0.35">
      <c r="C94" s="121"/>
      <c r="D94" s="122" t="s">
        <v>43</v>
      </c>
      <c r="E94" s="22">
        <v>0.83</v>
      </c>
    </row>
    <row r="95" spans="3:5" ht="16" thickBot="1" x14ac:dyDescent="0.4">
      <c r="C95" s="117"/>
      <c r="D95" s="118" t="s">
        <v>49</v>
      </c>
      <c r="E95" s="24">
        <v>0.83</v>
      </c>
    </row>
    <row r="96" spans="3:5" ht="16" thickBot="1" x14ac:dyDescent="0.4">
      <c r="C96" s="125"/>
      <c r="D96" s="126" t="s">
        <v>100</v>
      </c>
      <c r="E96" s="18">
        <v>0.83</v>
      </c>
    </row>
  </sheetData>
  <mergeCells count="17">
    <mergeCell ref="A1:E1"/>
    <mergeCell ref="A4:A10"/>
    <mergeCell ref="B4:B8"/>
    <mergeCell ref="B9:B10"/>
    <mergeCell ref="A11:A22"/>
    <mergeCell ref="B11:B12"/>
    <mergeCell ref="B13:B22"/>
    <mergeCell ref="G3:O13"/>
    <mergeCell ref="A61:A68"/>
    <mergeCell ref="B26:B27"/>
    <mergeCell ref="B24:B25"/>
    <mergeCell ref="B29:B30"/>
    <mergeCell ref="B35:B44"/>
    <mergeCell ref="B45:B51"/>
    <mergeCell ref="B52:B53"/>
    <mergeCell ref="B54:B60"/>
    <mergeCell ref="A23:A6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zoomScale="70" zoomScaleNormal="70" workbookViewId="0">
      <selection sqref="A1:E1"/>
    </sheetView>
  </sheetViews>
  <sheetFormatPr defaultRowHeight="15.5" x14ac:dyDescent="0.35"/>
  <cols>
    <col min="1" max="1" width="14.7265625" style="163"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21" t="s">
        <v>178</v>
      </c>
      <c r="B1" s="422"/>
      <c r="C1" s="422"/>
      <c r="D1" s="422"/>
      <c r="E1" s="423"/>
    </row>
    <row r="2" spans="1:5" ht="16" thickBot="1" x14ac:dyDescent="0.4"/>
    <row r="3" spans="1:5" ht="15" customHeight="1" thickBot="1" x14ac:dyDescent="0.4">
      <c r="A3" s="418" t="s">
        <v>179</v>
      </c>
      <c r="B3" s="229" t="s">
        <v>180</v>
      </c>
      <c r="C3" s="230" t="s">
        <v>181</v>
      </c>
      <c r="D3" s="230" t="s">
        <v>182</v>
      </c>
      <c r="E3" s="231" t="s">
        <v>183</v>
      </c>
    </row>
    <row r="4" spans="1:5" x14ac:dyDescent="0.35">
      <c r="A4" s="419"/>
      <c r="B4" s="209" t="s">
        <v>189</v>
      </c>
      <c r="C4" s="210"/>
      <c r="D4" s="210" t="s">
        <v>190</v>
      </c>
      <c r="E4" s="211" t="s">
        <v>418</v>
      </c>
    </row>
    <row r="5" spans="1:5" x14ac:dyDescent="0.35">
      <c r="A5" s="419"/>
      <c r="B5" s="171" t="s">
        <v>191</v>
      </c>
      <c r="C5" s="160">
        <v>40</v>
      </c>
      <c r="D5" s="160" t="s">
        <v>431</v>
      </c>
      <c r="E5" s="172" t="s">
        <v>419</v>
      </c>
    </row>
    <row r="6" spans="1:5" x14ac:dyDescent="0.35">
      <c r="A6" s="419"/>
      <c r="B6" s="171" t="s">
        <v>192</v>
      </c>
      <c r="C6" s="160">
        <v>2</v>
      </c>
      <c r="D6" s="160" t="s">
        <v>431</v>
      </c>
      <c r="E6" s="212" t="s">
        <v>390</v>
      </c>
    </row>
    <row r="7" spans="1:5" x14ac:dyDescent="0.35">
      <c r="A7" s="419"/>
      <c r="B7" s="171" t="s">
        <v>193</v>
      </c>
      <c r="C7" s="173">
        <v>0.86</v>
      </c>
      <c r="D7" s="173" t="s">
        <v>194</v>
      </c>
      <c r="E7" s="172" t="s">
        <v>420</v>
      </c>
    </row>
    <row r="8" spans="1:5" x14ac:dyDescent="0.35">
      <c r="A8" s="419"/>
      <c r="B8" s="171" t="s">
        <v>195</v>
      </c>
      <c r="C8" s="161">
        <v>0.91</v>
      </c>
      <c r="D8" s="161" t="s">
        <v>194</v>
      </c>
      <c r="E8" s="172" t="s">
        <v>421</v>
      </c>
    </row>
    <row r="9" spans="1:5" x14ac:dyDescent="0.35">
      <c r="A9" s="419"/>
      <c r="B9" s="171" t="s">
        <v>196</v>
      </c>
      <c r="C9" s="160">
        <v>200</v>
      </c>
      <c r="D9" s="160" t="s">
        <v>197</v>
      </c>
      <c r="E9" s="172" t="s">
        <v>422</v>
      </c>
    </row>
    <row r="10" spans="1:5" x14ac:dyDescent="0.35">
      <c r="A10" s="419"/>
      <c r="B10" s="171" t="s">
        <v>198</v>
      </c>
      <c r="C10" s="160">
        <v>1980</v>
      </c>
      <c r="D10" s="160" t="s">
        <v>431</v>
      </c>
      <c r="E10" s="172" t="s">
        <v>423</v>
      </c>
    </row>
    <row r="11" spans="1:5" ht="14.4" customHeight="1" x14ac:dyDescent="0.35">
      <c r="A11" s="419"/>
      <c r="B11" s="171" t="s">
        <v>199</v>
      </c>
      <c r="C11" s="160">
        <v>254</v>
      </c>
      <c r="D11" s="160" t="s">
        <v>200</v>
      </c>
      <c r="E11" s="172" t="s">
        <v>201</v>
      </c>
    </row>
    <row r="12" spans="1:5" ht="14.4" customHeight="1" x14ac:dyDescent="0.35">
      <c r="A12" s="419"/>
      <c r="B12" s="171" t="s">
        <v>184</v>
      </c>
      <c r="C12" s="160">
        <v>1</v>
      </c>
      <c r="D12" s="160" t="s">
        <v>431</v>
      </c>
      <c r="E12" s="172" t="s">
        <v>185</v>
      </c>
    </row>
    <row r="13" spans="1:5" ht="14.4" customHeight="1" x14ac:dyDescent="0.35">
      <c r="A13" s="419"/>
      <c r="B13" s="171" t="s">
        <v>186</v>
      </c>
      <c r="C13" s="174">
        <v>0</v>
      </c>
      <c r="D13" s="174" t="s">
        <v>187</v>
      </c>
      <c r="E13" s="172" t="s">
        <v>188</v>
      </c>
    </row>
    <row r="14" spans="1:5" ht="14.4" customHeight="1" thickBot="1" x14ac:dyDescent="0.4">
      <c r="A14" s="420"/>
      <c r="B14" s="175" t="s">
        <v>202</v>
      </c>
      <c r="C14" s="176">
        <v>1</v>
      </c>
      <c r="D14" s="176" t="s">
        <v>431</v>
      </c>
      <c r="E14" s="177" t="s">
        <v>203</v>
      </c>
    </row>
    <row r="15" spans="1:5" ht="14.4" customHeight="1" thickBot="1" x14ac:dyDescent="0.4">
      <c r="A15" s="162"/>
      <c r="C15" s="3"/>
      <c r="E15" s="178"/>
    </row>
    <row r="16" spans="1:5" ht="14.4" customHeight="1" x14ac:dyDescent="0.35">
      <c r="A16" s="424" t="s">
        <v>204</v>
      </c>
      <c r="B16" s="234" t="s">
        <v>180</v>
      </c>
      <c r="C16" s="232" t="s">
        <v>181</v>
      </c>
      <c r="D16" s="232" t="s">
        <v>182</v>
      </c>
      <c r="E16" s="233" t="s">
        <v>183</v>
      </c>
    </row>
    <row r="17" spans="1:5" ht="14.4" customHeight="1" x14ac:dyDescent="0.35">
      <c r="A17" s="425"/>
      <c r="B17" s="179" t="s">
        <v>205</v>
      </c>
      <c r="C17" s="180">
        <v>0.2</v>
      </c>
      <c r="D17" s="180" t="s">
        <v>187</v>
      </c>
      <c r="E17" s="181" t="s">
        <v>424</v>
      </c>
    </row>
    <row r="18" spans="1:5" ht="14.4" customHeight="1" x14ac:dyDescent="0.35">
      <c r="A18" s="425"/>
      <c r="B18" s="179" t="s">
        <v>206</v>
      </c>
      <c r="C18" s="160">
        <v>20</v>
      </c>
      <c r="D18" s="160" t="s">
        <v>207</v>
      </c>
      <c r="E18" s="181" t="s">
        <v>427</v>
      </c>
    </row>
    <row r="19" spans="1:5" ht="14.4" customHeight="1" x14ac:dyDescent="0.35">
      <c r="A19" s="425"/>
      <c r="B19" s="179" t="s">
        <v>208</v>
      </c>
      <c r="C19" s="180">
        <v>0.05</v>
      </c>
      <c r="D19" s="180" t="s">
        <v>187</v>
      </c>
      <c r="E19" s="181" t="s">
        <v>426</v>
      </c>
    </row>
    <row r="20" spans="1:5" ht="14.4" customHeight="1" thickBot="1" x14ac:dyDescent="0.4">
      <c r="A20" s="426"/>
      <c r="B20" s="182" t="s">
        <v>209</v>
      </c>
      <c r="C20" s="183">
        <v>0.02</v>
      </c>
      <c r="D20" s="183" t="s">
        <v>187</v>
      </c>
      <c r="E20" s="184" t="s">
        <v>425</v>
      </c>
    </row>
    <row r="21" spans="1:5" ht="14.4" customHeight="1" thickBot="1" x14ac:dyDescent="0.4"/>
    <row r="22" spans="1:5" ht="14.4" customHeight="1" x14ac:dyDescent="0.35">
      <c r="A22" s="427" t="s">
        <v>210</v>
      </c>
      <c r="B22" s="234" t="s">
        <v>180</v>
      </c>
      <c r="C22" s="232" t="s">
        <v>181</v>
      </c>
      <c r="D22" s="232" t="s">
        <v>182</v>
      </c>
      <c r="E22" s="233" t="s">
        <v>183</v>
      </c>
    </row>
    <row r="23" spans="1:5" ht="14.4" customHeight="1" x14ac:dyDescent="0.35">
      <c r="A23" s="428"/>
      <c r="B23" s="179" t="s">
        <v>211</v>
      </c>
      <c r="C23" s="160">
        <v>10</v>
      </c>
      <c r="D23" s="160" t="s">
        <v>207</v>
      </c>
      <c r="E23" s="181" t="s">
        <v>428</v>
      </c>
    </row>
    <row r="24" spans="1:5" ht="14.4" customHeight="1" x14ac:dyDescent="0.35">
      <c r="A24" s="428"/>
      <c r="B24" s="179" t="s">
        <v>212</v>
      </c>
      <c r="C24" s="180">
        <v>0.03</v>
      </c>
      <c r="D24" s="180" t="s">
        <v>187</v>
      </c>
      <c r="E24" s="181" t="s">
        <v>188</v>
      </c>
    </row>
    <row r="25" spans="1:5" ht="14.4" customHeight="1" x14ac:dyDescent="0.35">
      <c r="A25" s="428"/>
      <c r="B25" s="179" t="s">
        <v>213</v>
      </c>
      <c r="C25" s="159"/>
      <c r="D25" s="159" t="s">
        <v>190</v>
      </c>
      <c r="E25" s="181" t="s">
        <v>214</v>
      </c>
    </row>
    <row r="26" spans="1:5" ht="14.4" customHeight="1" thickBot="1" x14ac:dyDescent="0.4">
      <c r="A26" s="429"/>
      <c r="B26" s="182" t="s">
        <v>215</v>
      </c>
      <c r="C26" s="176">
        <v>0</v>
      </c>
      <c r="D26" s="176" t="s">
        <v>190</v>
      </c>
      <c r="E26" s="184" t="s">
        <v>216</v>
      </c>
    </row>
    <row r="27" spans="1:5" ht="14.4" customHeight="1" thickBot="1" x14ac:dyDescent="0.4">
      <c r="C27" s="3"/>
    </row>
    <row r="28" spans="1:5" ht="14.4" customHeight="1" x14ac:dyDescent="0.35">
      <c r="A28" s="418" t="s">
        <v>217</v>
      </c>
      <c r="B28" s="234" t="s">
        <v>180</v>
      </c>
      <c r="C28" s="232" t="s">
        <v>181</v>
      </c>
      <c r="D28" s="232" t="s">
        <v>182</v>
      </c>
      <c r="E28" s="233" t="s">
        <v>183</v>
      </c>
    </row>
    <row r="29" spans="1:5" ht="14.4" customHeight="1" x14ac:dyDescent="0.35">
      <c r="A29" s="419"/>
      <c r="B29" s="179" t="s">
        <v>218</v>
      </c>
      <c r="C29" s="160">
        <v>185</v>
      </c>
      <c r="D29" s="160" t="s">
        <v>219</v>
      </c>
      <c r="E29" s="181" t="s">
        <v>429</v>
      </c>
    </row>
    <row r="30" spans="1:5" ht="14.4" customHeight="1" thickBot="1" x14ac:dyDescent="0.4">
      <c r="A30" s="420"/>
      <c r="B30" s="182" t="s">
        <v>220</v>
      </c>
      <c r="C30" s="176">
        <v>2</v>
      </c>
      <c r="D30" s="176" t="s">
        <v>431</v>
      </c>
      <c r="E30" s="184" t="s">
        <v>432</v>
      </c>
    </row>
    <row r="31" spans="1:5" ht="14.4" customHeight="1" thickBot="1" x14ac:dyDescent="0.4">
      <c r="A31" s="162"/>
      <c r="C31" s="3"/>
    </row>
    <row r="32" spans="1:5" ht="14.4" customHeight="1" x14ac:dyDescent="0.35">
      <c r="A32" s="418" t="s">
        <v>221</v>
      </c>
      <c r="B32" s="234" t="s">
        <v>180</v>
      </c>
      <c r="C32" s="232" t="s">
        <v>181</v>
      </c>
      <c r="D32" s="232" t="s">
        <v>182</v>
      </c>
      <c r="E32" s="233" t="s">
        <v>183</v>
      </c>
    </row>
    <row r="33" spans="1:5" ht="14.4" customHeight="1" x14ac:dyDescent="0.35">
      <c r="A33" s="419"/>
      <c r="B33" s="179" t="s">
        <v>222</v>
      </c>
      <c r="C33" s="160">
        <v>35</v>
      </c>
      <c r="D33" s="160" t="s">
        <v>219</v>
      </c>
      <c r="E33" s="181" t="s">
        <v>430</v>
      </c>
    </row>
    <row r="34" spans="1:5" ht="14.4" customHeight="1" thickBot="1" x14ac:dyDescent="0.4">
      <c r="A34" s="420"/>
      <c r="B34" s="182" t="s">
        <v>223</v>
      </c>
      <c r="C34" s="176">
        <v>1</v>
      </c>
      <c r="D34" s="176" t="s">
        <v>431</v>
      </c>
      <c r="E34" s="184" t="s">
        <v>433</v>
      </c>
    </row>
    <row r="35" spans="1:5" ht="14.4" customHeight="1" thickBot="1" x14ac:dyDescent="0.4">
      <c r="C35" s="3"/>
    </row>
    <row r="36" spans="1:5" ht="14.4" customHeight="1" x14ac:dyDescent="0.35">
      <c r="A36" s="418" t="s">
        <v>224</v>
      </c>
      <c r="B36" s="234" t="s">
        <v>180</v>
      </c>
      <c r="C36" s="232" t="s">
        <v>181</v>
      </c>
      <c r="D36" s="232" t="s">
        <v>182</v>
      </c>
      <c r="E36" s="233" t="s">
        <v>183</v>
      </c>
    </row>
    <row r="37" spans="1:5" ht="14.4" customHeight="1" thickBot="1" x14ac:dyDescent="0.4">
      <c r="A37" s="420"/>
      <c r="B37" s="182" t="s">
        <v>225</v>
      </c>
      <c r="C37" s="185">
        <v>0.6</v>
      </c>
      <c r="D37" s="185" t="s">
        <v>226</v>
      </c>
      <c r="E37" s="177" t="s">
        <v>434</v>
      </c>
    </row>
    <row r="38" spans="1:5" ht="14.4" customHeight="1" thickBot="1" x14ac:dyDescent="0.4"/>
    <row r="39" spans="1:5" ht="14.4" customHeight="1" x14ac:dyDescent="0.35">
      <c r="A39" s="427" t="s">
        <v>227</v>
      </c>
      <c r="B39" s="234" t="s">
        <v>180</v>
      </c>
      <c r="C39" s="232" t="s">
        <v>181</v>
      </c>
      <c r="D39" s="232" t="s">
        <v>182</v>
      </c>
      <c r="E39" s="233" t="s">
        <v>183</v>
      </c>
    </row>
    <row r="40" spans="1:5" ht="14.4" customHeight="1" x14ac:dyDescent="0.35">
      <c r="A40" s="428"/>
      <c r="B40" s="179" t="s">
        <v>228</v>
      </c>
      <c r="C40" s="186">
        <v>3.5</v>
      </c>
      <c r="D40" s="186" t="s">
        <v>441</v>
      </c>
      <c r="E40" s="187" t="s">
        <v>467</v>
      </c>
    </row>
    <row r="41" spans="1:5" ht="14.4" customHeight="1" x14ac:dyDescent="0.35">
      <c r="A41" s="428"/>
      <c r="B41" s="179" t="s">
        <v>229</v>
      </c>
      <c r="C41" s="160">
        <v>92.4</v>
      </c>
      <c r="D41" s="160" t="s">
        <v>230</v>
      </c>
      <c r="E41" s="181" t="s">
        <v>436</v>
      </c>
    </row>
    <row r="42" spans="1:5" ht="14.4" customHeight="1" x14ac:dyDescent="0.35">
      <c r="A42" s="428"/>
      <c r="B42" s="179" t="s">
        <v>231</v>
      </c>
      <c r="C42" s="160">
        <v>76.599999999999994</v>
      </c>
      <c r="D42" s="160" t="s">
        <v>230</v>
      </c>
      <c r="E42" s="181" t="s">
        <v>437</v>
      </c>
    </row>
    <row r="43" spans="1:5" ht="14.4" customHeight="1" x14ac:dyDescent="0.35">
      <c r="A43" s="428"/>
      <c r="B43" s="179" t="s">
        <v>232</v>
      </c>
      <c r="C43" s="160">
        <v>80.599999999999994</v>
      </c>
      <c r="D43" s="160" t="s">
        <v>230</v>
      </c>
      <c r="E43" s="181" t="s">
        <v>435</v>
      </c>
    </row>
    <row r="44" spans="1:5" ht="14.4" customHeight="1" x14ac:dyDescent="0.35">
      <c r="A44" s="428"/>
      <c r="B44" s="179" t="s">
        <v>233</v>
      </c>
      <c r="C44" s="160">
        <v>89</v>
      </c>
      <c r="D44" s="160" t="s">
        <v>230</v>
      </c>
      <c r="E44" s="181" t="s">
        <v>438</v>
      </c>
    </row>
    <row r="45" spans="1:5" ht="14.4" customHeight="1" thickBot="1" x14ac:dyDescent="0.4">
      <c r="A45" s="429"/>
      <c r="B45" s="182" t="s">
        <v>234</v>
      </c>
      <c r="C45" s="176">
        <v>82</v>
      </c>
      <c r="D45" s="176" t="s">
        <v>230</v>
      </c>
      <c r="E45" s="184" t="s">
        <v>439</v>
      </c>
    </row>
    <row r="46" spans="1:5" ht="14.4" customHeight="1" thickBot="1" x14ac:dyDescent="0.4"/>
    <row r="47" spans="1:5" ht="14.4" customHeight="1" x14ac:dyDescent="0.35">
      <c r="A47" s="418" t="s">
        <v>235</v>
      </c>
      <c r="B47" s="234" t="s">
        <v>180</v>
      </c>
      <c r="C47" s="232" t="s">
        <v>181</v>
      </c>
      <c r="D47" s="232" t="s">
        <v>182</v>
      </c>
      <c r="E47" s="233" t="s">
        <v>183</v>
      </c>
    </row>
    <row r="48" spans="1:5" ht="14.4" customHeight="1" x14ac:dyDescent="0.35">
      <c r="A48" s="419"/>
      <c r="B48" s="179" t="s">
        <v>236</v>
      </c>
      <c r="C48" s="186">
        <v>2023</v>
      </c>
      <c r="D48" s="186" t="s">
        <v>431</v>
      </c>
      <c r="E48" s="172" t="s">
        <v>237</v>
      </c>
    </row>
    <row r="49" spans="1:5" ht="14.4" customHeight="1" x14ac:dyDescent="0.35">
      <c r="A49" s="419"/>
      <c r="B49" s="179" t="s">
        <v>238</v>
      </c>
      <c r="C49" s="160">
        <v>50</v>
      </c>
      <c r="D49" s="160" t="s">
        <v>431</v>
      </c>
      <c r="E49" s="181" t="s">
        <v>239</v>
      </c>
    </row>
    <row r="50" spans="1:5" ht="14.4" customHeight="1" x14ac:dyDescent="0.35">
      <c r="A50" s="419"/>
      <c r="B50" s="179" t="s">
        <v>240</v>
      </c>
      <c r="C50" s="160">
        <v>21</v>
      </c>
      <c r="D50" s="160" t="s">
        <v>241</v>
      </c>
      <c r="E50" s="181" t="s">
        <v>242</v>
      </c>
    </row>
    <row r="51" spans="1:5" ht="14.4" customHeight="1" thickBot="1" x14ac:dyDescent="0.5">
      <c r="A51" s="420"/>
      <c r="B51" s="182" t="s">
        <v>446</v>
      </c>
      <c r="C51" s="176">
        <v>79.5</v>
      </c>
      <c r="D51" s="176" t="s">
        <v>241</v>
      </c>
      <c r="E51" s="184" t="s">
        <v>447</v>
      </c>
    </row>
    <row r="52" spans="1:5" ht="14.4" customHeight="1" thickBot="1" x14ac:dyDescent="0.4"/>
    <row r="53" spans="1:5" ht="14.4" customHeight="1" x14ac:dyDescent="0.35">
      <c r="A53" s="418" t="s">
        <v>243</v>
      </c>
      <c r="B53" s="234" t="s">
        <v>180</v>
      </c>
      <c r="C53" s="232" t="s">
        <v>181</v>
      </c>
      <c r="D53" s="232" t="s">
        <v>182</v>
      </c>
      <c r="E53" s="233" t="s">
        <v>183</v>
      </c>
    </row>
    <row r="54" spans="1:5" ht="14.4" customHeight="1" x14ac:dyDescent="0.45">
      <c r="A54" s="419"/>
      <c r="B54" s="179" t="s">
        <v>448</v>
      </c>
      <c r="C54" s="186">
        <v>87</v>
      </c>
      <c r="D54" s="188" t="s">
        <v>244</v>
      </c>
      <c r="E54" s="172" t="s">
        <v>449</v>
      </c>
    </row>
    <row r="55" spans="1:5" ht="14.4" customHeight="1" thickBot="1" x14ac:dyDescent="0.5">
      <c r="A55" s="420"/>
      <c r="B55" s="182" t="s">
        <v>450</v>
      </c>
      <c r="C55" s="183">
        <v>0.4</v>
      </c>
      <c r="D55" s="189" t="s">
        <v>187</v>
      </c>
      <c r="E55" s="184" t="s">
        <v>451</v>
      </c>
    </row>
    <row r="56" spans="1:5" ht="14.4" customHeight="1" thickBot="1" x14ac:dyDescent="0.4"/>
    <row r="57" spans="1:5" ht="14.4" customHeight="1" x14ac:dyDescent="0.35">
      <c r="A57" s="430" t="s">
        <v>245</v>
      </c>
      <c r="B57" s="234" t="s">
        <v>180</v>
      </c>
      <c r="C57" s="232" t="s">
        <v>181</v>
      </c>
      <c r="D57" s="232" t="s">
        <v>182</v>
      </c>
      <c r="E57" s="233" t="s">
        <v>183</v>
      </c>
    </row>
    <row r="58" spans="1:5" ht="14.4" customHeight="1" x14ac:dyDescent="0.35">
      <c r="A58" s="431"/>
      <c r="B58" s="179" t="s">
        <v>246</v>
      </c>
      <c r="C58" s="186">
        <v>10</v>
      </c>
      <c r="D58" s="188" t="s">
        <v>431</v>
      </c>
      <c r="E58" s="172" t="s">
        <v>247</v>
      </c>
    </row>
    <row r="59" spans="1:5" ht="14.4" customHeight="1" x14ac:dyDescent="0.35">
      <c r="A59" s="431"/>
      <c r="B59" s="179" t="s">
        <v>248</v>
      </c>
      <c r="C59" s="160">
        <v>5.16</v>
      </c>
      <c r="D59" s="164" t="s">
        <v>249</v>
      </c>
      <c r="E59" s="172" t="s">
        <v>250</v>
      </c>
    </row>
    <row r="60" spans="1:5" ht="14.4" customHeight="1" x14ac:dyDescent="0.35">
      <c r="A60" s="431"/>
      <c r="B60" s="179" t="s">
        <v>251</v>
      </c>
      <c r="C60" s="160">
        <v>22.67</v>
      </c>
      <c r="D60" s="164" t="s">
        <v>252</v>
      </c>
      <c r="E60" s="172" t="s">
        <v>253</v>
      </c>
    </row>
    <row r="61" spans="1:5" ht="14.4" customHeight="1" x14ac:dyDescent="0.35">
      <c r="A61" s="431"/>
      <c r="B61" s="179" t="s">
        <v>254</v>
      </c>
      <c r="C61" s="160">
        <v>10</v>
      </c>
      <c r="D61" s="164" t="s">
        <v>207</v>
      </c>
      <c r="E61" s="172" t="s">
        <v>255</v>
      </c>
    </row>
    <row r="62" spans="1:5" ht="14.4" customHeight="1" x14ac:dyDescent="0.35">
      <c r="A62" s="431"/>
      <c r="B62" s="179" t="s">
        <v>256</v>
      </c>
      <c r="C62" s="160">
        <v>5</v>
      </c>
      <c r="D62" s="164" t="s">
        <v>207</v>
      </c>
      <c r="E62" s="172" t="s">
        <v>257</v>
      </c>
    </row>
    <row r="63" spans="1:5" ht="14.4" customHeight="1" x14ac:dyDescent="0.35">
      <c r="A63" s="431"/>
      <c r="B63" s="179" t="s">
        <v>258</v>
      </c>
      <c r="C63" s="160">
        <v>6</v>
      </c>
      <c r="D63" s="164" t="s">
        <v>431</v>
      </c>
      <c r="E63" s="172" t="s">
        <v>259</v>
      </c>
    </row>
    <row r="64" spans="1:5" ht="14.4" customHeight="1" x14ac:dyDescent="0.35">
      <c r="A64" s="431"/>
      <c r="B64" s="179" t="s">
        <v>260</v>
      </c>
      <c r="C64" s="160">
        <v>0</v>
      </c>
      <c r="D64" s="164" t="s">
        <v>261</v>
      </c>
      <c r="E64" s="172" t="s">
        <v>262</v>
      </c>
    </row>
    <row r="65" spans="1:5" ht="14.4" customHeight="1" x14ac:dyDescent="0.35">
      <c r="A65" s="431"/>
      <c r="B65" s="190" t="s">
        <v>263</v>
      </c>
      <c r="C65" s="165">
        <v>1340</v>
      </c>
      <c r="D65" s="166" t="s">
        <v>264</v>
      </c>
      <c r="E65" s="191" t="s">
        <v>265</v>
      </c>
    </row>
    <row r="66" spans="1:5" ht="14.4" customHeight="1" x14ac:dyDescent="0.35">
      <c r="A66" s="431"/>
      <c r="B66" s="179" t="s">
        <v>266</v>
      </c>
      <c r="C66" s="160">
        <v>2</v>
      </c>
      <c r="D66" s="164"/>
      <c r="E66" s="172" t="s">
        <v>267</v>
      </c>
    </row>
    <row r="67" spans="1:5" ht="14.4" customHeight="1" thickBot="1" x14ac:dyDescent="0.4">
      <c r="A67" s="432"/>
      <c r="B67" s="192" t="s">
        <v>268</v>
      </c>
      <c r="C67" s="167">
        <v>0.29649999999999999</v>
      </c>
      <c r="D67" s="168" t="s">
        <v>269</v>
      </c>
      <c r="E67" s="193" t="s">
        <v>440</v>
      </c>
    </row>
    <row r="68" spans="1:5" ht="14.4" customHeight="1" thickBot="1" x14ac:dyDescent="0.4"/>
    <row r="69" spans="1:5" ht="14.4" customHeight="1" x14ac:dyDescent="0.35">
      <c r="A69" s="433" t="s">
        <v>270</v>
      </c>
      <c r="B69" s="234" t="s">
        <v>180</v>
      </c>
      <c r="C69" s="232" t="s">
        <v>181</v>
      </c>
      <c r="D69" s="232" t="s">
        <v>182</v>
      </c>
      <c r="E69" s="233" t="s">
        <v>183</v>
      </c>
    </row>
    <row r="70" spans="1:5" ht="14.4" customHeight="1" x14ac:dyDescent="0.35">
      <c r="A70" s="434"/>
      <c r="B70" s="179" t="s">
        <v>271</v>
      </c>
      <c r="C70" s="194">
        <v>0.1</v>
      </c>
      <c r="D70" s="195" t="s">
        <v>187</v>
      </c>
      <c r="E70" s="172" t="s">
        <v>442</v>
      </c>
    </row>
    <row r="71" spans="1:5" ht="14.4" customHeight="1" x14ac:dyDescent="0.35">
      <c r="A71" s="434"/>
      <c r="B71" s="179" t="s">
        <v>272</v>
      </c>
      <c r="C71" s="160">
        <v>15</v>
      </c>
      <c r="D71" s="164" t="s">
        <v>273</v>
      </c>
      <c r="E71" s="181" t="s">
        <v>443</v>
      </c>
    </row>
    <row r="72" spans="1:5" ht="14.4" customHeight="1" thickBot="1" x14ac:dyDescent="0.4">
      <c r="A72" s="435"/>
      <c r="B72" s="182" t="s">
        <v>274</v>
      </c>
      <c r="C72" s="183">
        <v>0.01</v>
      </c>
      <c r="D72" s="189" t="s">
        <v>187</v>
      </c>
      <c r="E72" s="177" t="s">
        <v>444</v>
      </c>
    </row>
    <row r="73" spans="1:5" ht="14.4" customHeight="1" thickBot="1" x14ac:dyDescent="0.4">
      <c r="A73" s="169"/>
      <c r="C73" s="78"/>
      <c r="D73" s="78"/>
      <c r="E73" s="178"/>
    </row>
    <row r="74" spans="1:5" ht="14.4" customHeight="1" x14ac:dyDescent="0.35">
      <c r="A74" s="415" t="s">
        <v>275</v>
      </c>
      <c r="B74" s="234" t="s">
        <v>180</v>
      </c>
      <c r="C74" s="232" t="s">
        <v>181</v>
      </c>
      <c r="D74" s="232" t="s">
        <v>182</v>
      </c>
      <c r="E74" s="233" t="s">
        <v>183</v>
      </c>
    </row>
    <row r="75" spans="1:5" ht="14.4" customHeight="1" x14ac:dyDescent="0.35">
      <c r="A75" s="416"/>
      <c r="B75" s="179" t="s">
        <v>452</v>
      </c>
      <c r="C75" s="196">
        <v>6.5000000000000002E-2</v>
      </c>
      <c r="D75" s="197" t="s">
        <v>445</v>
      </c>
      <c r="E75" s="172" t="s">
        <v>276</v>
      </c>
    </row>
    <row r="76" spans="1:5" ht="14.25" customHeight="1" thickBot="1" x14ac:dyDescent="0.4">
      <c r="A76" s="417"/>
      <c r="B76" s="182" t="s">
        <v>453</v>
      </c>
      <c r="C76" s="185">
        <v>5.23</v>
      </c>
      <c r="D76" s="198" t="s">
        <v>244</v>
      </c>
      <c r="E76" s="184" t="s">
        <v>277</v>
      </c>
    </row>
    <row r="77" spans="1:5" ht="12" customHeight="1" thickBot="1" x14ac:dyDescent="0.4">
      <c r="A77" s="169"/>
      <c r="B77" s="199"/>
      <c r="C77" s="200"/>
      <c r="D77" s="201"/>
      <c r="E77" s="202"/>
    </row>
    <row r="78" spans="1:5" ht="35" customHeight="1" thickBot="1" x14ac:dyDescent="0.4">
      <c r="A78" s="421" t="s">
        <v>278</v>
      </c>
      <c r="B78" s="422"/>
      <c r="C78" s="422"/>
      <c r="D78" s="422"/>
      <c r="E78" s="423"/>
    </row>
    <row r="79" spans="1:5" ht="14.4" customHeight="1" thickBot="1" x14ac:dyDescent="0.4"/>
    <row r="80" spans="1:5" ht="14.4" customHeight="1" x14ac:dyDescent="0.35">
      <c r="A80" s="415" t="s">
        <v>279</v>
      </c>
      <c r="B80" s="234" t="s">
        <v>180</v>
      </c>
      <c r="C80" s="232" t="s">
        <v>181</v>
      </c>
      <c r="D80" s="232" t="s">
        <v>182</v>
      </c>
      <c r="E80" s="233" t="s">
        <v>183</v>
      </c>
    </row>
    <row r="81" spans="1:5" ht="14.4" customHeight="1" thickBot="1" x14ac:dyDescent="0.4">
      <c r="A81" s="417"/>
      <c r="B81" s="182" t="s">
        <v>380</v>
      </c>
      <c r="C81" s="203">
        <v>0.8</v>
      </c>
      <c r="D81" s="204" t="s">
        <v>187</v>
      </c>
      <c r="E81" s="177" t="s">
        <v>381</v>
      </c>
    </row>
    <row r="82" spans="1:5" ht="14.4" customHeight="1" thickBot="1" x14ac:dyDescent="0.4">
      <c r="A82" s="169"/>
      <c r="C82" s="205"/>
      <c r="D82" s="205"/>
    </row>
    <row r="83" spans="1:5" ht="35" customHeight="1" thickBot="1" x14ac:dyDescent="0.4">
      <c r="A83" s="421" t="s">
        <v>280</v>
      </c>
      <c r="B83" s="422"/>
      <c r="C83" s="422"/>
      <c r="D83" s="422"/>
      <c r="E83" s="423"/>
    </row>
    <row r="84" spans="1:5" ht="14.4" customHeight="1" thickBot="1" x14ac:dyDescent="0.4">
      <c r="A84" s="169"/>
      <c r="C84" s="205"/>
      <c r="D84" s="205"/>
    </row>
    <row r="85" spans="1:5" ht="33" customHeight="1" thickBot="1" x14ac:dyDescent="0.4">
      <c r="A85" s="436" t="s">
        <v>281</v>
      </c>
      <c r="B85" s="437"/>
      <c r="C85" s="437"/>
      <c r="D85" s="437"/>
      <c r="E85" s="239" t="s">
        <v>282</v>
      </c>
    </row>
    <row r="86" spans="1:5" ht="14.4" customHeight="1" thickBot="1" x14ac:dyDescent="0.4">
      <c r="A86" s="169"/>
      <c r="C86" s="205"/>
      <c r="D86" s="205"/>
    </row>
    <row r="87" spans="1:5" ht="14.4" customHeight="1" x14ac:dyDescent="0.35">
      <c r="A87" s="418" t="s">
        <v>283</v>
      </c>
      <c r="B87" s="234" t="s">
        <v>180</v>
      </c>
      <c r="C87" s="232" t="s">
        <v>181</v>
      </c>
      <c r="D87" s="232" t="s">
        <v>182</v>
      </c>
      <c r="E87" s="233" t="s">
        <v>183</v>
      </c>
    </row>
    <row r="88" spans="1:5" ht="14.4" customHeight="1" x14ac:dyDescent="0.35">
      <c r="A88" s="419"/>
      <c r="B88" s="179" t="s">
        <v>292</v>
      </c>
      <c r="C88" s="367">
        <v>945</v>
      </c>
      <c r="D88" s="160" t="s">
        <v>284</v>
      </c>
      <c r="E88" s="181" t="s">
        <v>293</v>
      </c>
    </row>
    <row r="89" spans="1:5" ht="14.4" customHeight="1" x14ac:dyDescent="0.35">
      <c r="A89" s="419"/>
      <c r="B89" s="179" t="s">
        <v>382</v>
      </c>
      <c r="C89" s="206">
        <v>0.18</v>
      </c>
      <c r="D89" s="160" t="s">
        <v>285</v>
      </c>
      <c r="E89" s="181" t="s">
        <v>468</v>
      </c>
    </row>
    <row r="90" spans="1:5" ht="14.4" customHeight="1" x14ac:dyDescent="0.35">
      <c r="A90" s="419"/>
      <c r="B90" s="179" t="s">
        <v>294</v>
      </c>
      <c r="C90" s="206">
        <v>0.9</v>
      </c>
      <c r="D90" s="160" t="s">
        <v>431</v>
      </c>
      <c r="E90" s="181" t="s">
        <v>295</v>
      </c>
    </row>
    <row r="91" spans="1:5" ht="14.4" customHeight="1" x14ac:dyDescent="0.35">
      <c r="A91" s="419"/>
      <c r="B91" s="179" t="s">
        <v>286</v>
      </c>
      <c r="C91" s="370">
        <v>0.3</v>
      </c>
      <c r="D91" s="160" t="s">
        <v>187</v>
      </c>
      <c r="E91" s="181" t="s">
        <v>287</v>
      </c>
    </row>
    <row r="92" spans="1:5" ht="14.4" customHeight="1" x14ac:dyDescent="0.35">
      <c r="A92" s="419"/>
      <c r="B92" s="179" t="s">
        <v>288</v>
      </c>
      <c r="C92" s="367">
        <v>2000</v>
      </c>
      <c r="D92" s="160" t="s">
        <v>431</v>
      </c>
      <c r="E92" s="181" t="s">
        <v>289</v>
      </c>
    </row>
    <row r="93" spans="1:5" ht="14.4" customHeight="1" thickBot="1" x14ac:dyDescent="0.4">
      <c r="A93" s="420"/>
      <c r="B93" s="182" t="s">
        <v>290</v>
      </c>
      <c r="C93" s="207">
        <v>0.8</v>
      </c>
      <c r="D93" s="176" t="s">
        <v>431</v>
      </c>
      <c r="E93" s="184" t="s">
        <v>291</v>
      </c>
    </row>
    <row r="94" spans="1:5" ht="14.4" customHeight="1" thickBot="1" x14ac:dyDescent="0.4">
      <c r="A94" s="169"/>
      <c r="C94" s="368"/>
      <c r="D94" s="205"/>
    </row>
    <row r="95" spans="1:5" ht="14.4" customHeight="1" x14ac:dyDescent="0.35">
      <c r="A95" s="418" t="s">
        <v>140</v>
      </c>
      <c r="B95" s="234" t="s">
        <v>180</v>
      </c>
      <c r="C95" s="369" t="s">
        <v>181</v>
      </c>
      <c r="D95" s="232" t="s">
        <v>182</v>
      </c>
      <c r="E95" s="233" t="s">
        <v>183</v>
      </c>
    </row>
    <row r="96" spans="1:5" ht="14.4" customHeight="1" x14ac:dyDescent="0.35">
      <c r="A96" s="419"/>
      <c r="B96" s="179" t="s">
        <v>296</v>
      </c>
      <c r="C96" s="367">
        <v>20000</v>
      </c>
      <c r="D96" s="160" t="s">
        <v>195</v>
      </c>
      <c r="E96" s="181" t="s">
        <v>297</v>
      </c>
    </row>
    <row r="97" spans="1:5" ht="14.4" customHeight="1" thickBot="1" x14ac:dyDescent="0.4">
      <c r="A97" s="420"/>
      <c r="B97" s="182" t="s">
        <v>298</v>
      </c>
      <c r="C97" s="372">
        <v>0.3</v>
      </c>
      <c r="D97" s="176" t="s">
        <v>187</v>
      </c>
      <c r="E97" s="184" t="s">
        <v>454</v>
      </c>
    </row>
    <row r="98" spans="1:5" ht="14.4" customHeight="1" thickBot="1" x14ac:dyDescent="0.4">
      <c r="A98" s="169"/>
      <c r="C98" s="259"/>
    </row>
    <row r="99" spans="1:5" ht="14.4" customHeight="1" x14ac:dyDescent="0.35">
      <c r="A99" s="418" t="s">
        <v>299</v>
      </c>
      <c r="B99" s="234" t="s">
        <v>180</v>
      </c>
      <c r="C99" s="369" t="s">
        <v>181</v>
      </c>
      <c r="D99" s="232" t="s">
        <v>182</v>
      </c>
      <c r="E99" s="233" t="s">
        <v>183</v>
      </c>
    </row>
    <row r="100" spans="1:5" ht="14.4" customHeight="1" x14ac:dyDescent="0.35">
      <c r="A100" s="419"/>
      <c r="B100" s="179" t="s">
        <v>296</v>
      </c>
      <c r="C100" s="367">
        <v>10000</v>
      </c>
      <c r="D100" s="160" t="s">
        <v>195</v>
      </c>
      <c r="E100" s="181" t="s">
        <v>300</v>
      </c>
    </row>
    <row r="101" spans="1:5" ht="14.4" customHeight="1" thickBot="1" x14ac:dyDescent="0.4">
      <c r="A101" s="420"/>
      <c r="B101" s="182" t="s">
        <v>298</v>
      </c>
      <c r="C101" s="372">
        <v>0.2</v>
      </c>
      <c r="D101" s="176" t="s">
        <v>187</v>
      </c>
      <c r="E101" s="184" t="s">
        <v>455</v>
      </c>
    </row>
    <row r="102" spans="1:5" ht="14.4" customHeight="1" thickBot="1" x14ac:dyDescent="0.4">
      <c r="A102" s="169"/>
      <c r="C102" s="259"/>
    </row>
    <row r="103" spans="1:5" ht="14.4" customHeight="1" x14ac:dyDescent="0.35">
      <c r="A103" s="438" t="s">
        <v>302</v>
      </c>
      <c r="B103" s="234" t="s">
        <v>180</v>
      </c>
      <c r="C103" s="369" t="s">
        <v>181</v>
      </c>
      <c r="D103" s="232" t="s">
        <v>182</v>
      </c>
      <c r="E103" s="233" t="s">
        <v>183</v>
      </c>
    </row>
    <row r="104" spans="1:5" ht="14.4" customHeight="1" x14ac:dyDescent="0.35">
      <c r="A104" s="439"/>
      <c r="B104" s="179" t="s">
        <v>296</v>
      </c>
      <c r="C104" s="367">
        <v>5000</v>
      </c>
      <c r="D104" s="160" t="s">
        <v>195</v>
      </c>
      <c r="E104" s="181" t="s">
        <v>303</v>
      </c>
    </row>
    <row r="105" spans="1:5" ht="14.4" customHeight="1" thickBot="1" x14ac:dyDescent="0.4">
      <c r="A105" s="440"/>
      <c r="B105" s="182" t="s">
        <v>298</v>
      </c>
      <c r="C105" s="372">
        <v>0.05</v>
      </c>
      <c r="D105" s="176" t="s">
        <v>187</v>
      </c>
      <c r="E105" s="184" t="s">
        <v>456</v>
      </c>
    </row>
    <row r="106" spans="1:5" ht="14.4" customHeight="1" thickBot="1" x14ac:dyDescent="0.4">
      <c r="A106" s="169"/>
      <c r="C106" s="368"/>
      <c r="D106" s="205"/>
    </row>
    <row r="107" spans="1:5" ht="14.4" customHeight="1" x14ac:dyDescent="0.35">
      <c r="A107" s="418" t="s">
        <v>304</v>
      </c>
      <c r="B107" s="234" t="s">
        <v>180</v>
      </c>
      <c r="C107" s="369" t="s">
        <v>181</v>
      </c>
      <c r="D107" s="232" t="s">
        <v>182</v>
      </c>
      <c r="E107" s="233" t="s">
        <v>183</v>
      </c>
    </row>
    <row r="108" spans="1:5" ht="14.4" customHeight="1" x14ac:dyDescent="0.35">
      <c r="A108" s="419"/>
      <c r="B108" s="179" t="s">
        <v>296</v>
      </c>
      <c r="C108" s="367">
        <v>20000</v>
      </c>
      <c r="D108" s="160" t="s">
        <v>195</v>
      </c>
      <c r="E108" s="181" t="s">
        <v>305</v>
      </c>
    </row>
    <row r="109" spans="1:5" ht="14.4" customHeight="1" thickBot="1" x14ac:dyDescent="0.4">
      <c r="A109" s="420"/>
      <c r="B109" s="182" t="s">
        <v>298</v>
      </c>
      <c r="C109" s="372">
        <v>0.1</v>
      </c>
      <c r="D109" s="176" t="s">
        <v>187</v>
      </c>
      <c r="E109" s="184" t="s">
        <v>469</v>
      </c>
    </row>
    <row r="110" spans="1:5" ht="14" customHeight="1" thickBot="1" x14ac:dyDescent="0.4">
      <c r="A110" s="169"/>
      <c r="C110" s="208"/>
    </row>
    <row r="111" spans="1:5" ht="24.5" customHeight="1" thickBot="1" x14ac:dyDescent="0.4">
      <c r="A111" s="436" t="s">
        <v>306</v>
      </c>
      <c r="B111" s="437"/>
      <c r="C111" s="437"/>
      <c r="D111" s="437"/>
      <c r="E111" s="238" t="s">
        <v>307</v>
      </c>
    </row>
    <row r="112" spans="1:5" ht="14" customHeight="1" thickBot="1" x14ac:dyDescent="0.4">
      <c r="A112" s="169"/>
    </row>
    <row r="113" spans="1:5" ht="14.4" customHeight="1" x14ac:dyDescent="0.35">
      <c r="A113" s="418" t="s">
        <v>308</v>
      </c>
      <c r="B113" s="234" t="s">
        <v>180</v>
      </c>
      <c r="C113" s="232" t="s">
        <v>181</v>
      </c>
      <c r="D113" s="232" t="s">
        <v>182</v>
      </c>
      <c r="E113" s="233" t="s">
        <v>183</v>
      </c>
    </row>
    <row r="114" spans="1:5" x14ac:dyDescent="0.35">
      <c r="A114" s="419"/>
      <c r="B114" s="179" t="s">
        <v>296</v>
      </c>
      <c r="C114" s="367">
        <v>20000</v>
      </c>
      <c r="D114" s="160" t="s">
        <v>195</v>
      </c>
      <c r="E114" s="181" t="s">
        <v>309</v>
      </c>
    </row>
    <row r="115" spans="1:5" ht="16" thickBot="1" x14ac:dyDescent="0.4">
      <c r="A115" s="420"/>
      <c r="B115" s="182" t="s">
        <v>298</v>
      </c>
      <c r="C115" s="372">
        <v>0.3</v>
      </c>
      <c r="D115" s="176" t="s">
        <v>187</v>
      </c>
      <c r="E115" s="184" t="s">
        <v>454</v>
      </c>
    </row>
    <row r="116" spans="1:5" ht="16" thickBot="1" x14ac:dyDescent="0.4"/>
    <row r="117" spans="1:5" x14ac:dyDescent="0.35">
      <c r="A117" s="418" t="s">
        <v>310</v>
      </c>
      <c r="B117" s="234" t="s">
        <v>180</v>
      </c>
      <c r="C117" s="232" t="s">
        <v>181</v>
      </c>
      <c r="D117" s="232" t="s">
        <v>182</v>
      </c>
      <c r="E117" s="233" t="s">
        <v>183</v>
      </c>
    </row>
    <row r="118" spans="1:5" x14ac:dyDescent="0.35">
      <c r="A118" s="419"/>
      <c r="B118" s="179" t="s">
        <v>296</v>
      </c>
      <c r="C118" s="367">
        <v>40000</v>
      </c>
      <c r="D118" s="160" t="s">
        <v>195</v>
      </c>
      <c r="E118" s="181" t="s">
        <v>300</v>
      </c>
    </row>
    <row r="119" spans="1:5" ht="16" thickBot="1" x14ac:dyDescent="0.4">
      <c r="A119" s="420"/>
      <c r="B119" s="182" t="s">
        <v>298</v>
      </c>
      <c r="C119" s="372">
        <v>0.2</v>
      </c>
      <c r="D119" s="176" t="s">
        <v>187</v>
      </c>
      <c r="E119" s="184" t="s">
        <v>455</v>
      </c>
    </row>
    <row r="120" spans="1:5" ht="16" thickBot="1" x14ac:dyDescent="0.4"/>
    <row r="121" spans="1:5" ht="25" customHeight="1" thickBot="1" x14ac:dyDescent="0.4">
      <c r="A121" s="436" t="s">
        <v>311</v>
      </c>
      <c r="B121" s="437"/>
      <c r="C121" s="437"/>
      <c r="D121" s="437"/>
      <c r="E121" s="238" t="s">
        <v>312</v>
      </c>
    </row>
    <row r="122" spans="1:5" ht="16" thickBot="1" x14ac:dyDescent="0.4"/>
    <row r="123" spans="1:5" x14ac:dyDescent="0.35">
      <c r="A123" s="418" t="s">
        <v>55</v>
      </c>
      <c r="B123" s="234" t="s">
        <v>180</v>
      </c>
      <c r="C123" s="232" t="s">
        <v>181</v>
      </c>
      <c r="D123" s="232" t="s">
        <v>182</v>
      </c>
      <c r="E123" s="233" t="s">
        <v>183</v>
      </c>
    </row>
    <row r="124" spans="1:5" x14ac:dyDescent="0.35">
      <c r="A124" s="419"/>
      <c r="B124" s="179" t="s">
        <v>296</v>
      </c>
      <c r="C124" s="206"/>
      <c r="D124" s="160" t="s">
        <v>195</v>
      </c>
      <c r="E124" s="181" t="s">
        <v>305</v>
      </c>
    </row>
    <row r="125" spans="1:5" ht="16" thickBot="1" x14ac:dyDescent="0.4">
      <c r="A125" s="420"/>
      <c r="B125" s="182" t="s">
        <v>298</v>
      </c>
      <c r="C125" s="371"/>
      <c r="D125" s="176" t="s">
        <v>187</v>
      </c>
      <c r="E125" s="184" t="s">
        <v>454</v>
      </c>
    </row>
    <row r="126" spans="1:5" ht="16" thickBot="1" x14ac:dyDescent="0.4">
      <c r="A126" s="169"/>
    </row>
    <row r="127" spans="1:5" x14ac:dyDescent="0.35">
      <c r="A127" s="415" t="s">
        <v>313</v>
      </c>
      <c r="B127" s="234" t="s">
        <v>180</v>
      </c>
      <c r="C127" s="232" t="s">
        <v>181</v>
      </c>
      <c r="D127" s="232" t="s">
        <v>182</v>
      </c>
      <c r="E127" s="233" t="s">
        <v>183</v>
      </c>
    </row>
    <row r="128" spans="1:5" x14ac:dyDescent="0.35">
      <c r="A128" s="416"/>
      <c r="B128" s="179" t="s">
        <v>385</v>
      </c>
      <c r="C128" s="170"/>
      <c r="D128" s="160" t="s">
        <v>200</v>
      </c>
      <c r="E128" s="181" t="s">
        <v>386</v>
      </c>
    </row>
    <row r="129" spans="1:5" x14ac:dyDescent="0.35">
      <c r="A129" s="416"/>
      <c r="B129" s="179" t="s">
        <v>383</v>
      </c>
      <c r="C129" s="170"/>
      <c r="D129" s="160" t="s">
        <v>387</v>
      </c>
      <c r="E129" s="181" t="s">
        <v>314</v>
      </c>
    </row>
    <row r="130" spans="1:5" ht="16" thickBot="1" x14ac:dyDescent="0.4">
      <c r="A130" s="417"/>
      <c r="B130" s="182" t="s">
        <v>294</v>
      </c>
      <c r="C130" s="207"/>
      <c r="D130" s="176"/>
      <c r="E130" s="184" t="s">
        <v>315</v>
      </c>
    </row>
    <row r="131" spans="1:5" ht="16" thickBot="1" x14ac:dyDescent="0.4">
      <c r="A131" s="169"/>
    </row>
    <row r="132" spans="1:5" x14ac:dyDescent="0.35">
      <c r="A132" s="415" t="s">
        <v>56</v>
      </c>
      <c r="B132" s="234" t="s">
        <v>180</v>
      </c>
      <c r="C132" s="232" t="s">
        <v>181</v>
      </c>
      <c r="D132" s="232" t="s">
        <v>182</v>
      </c>
      <c r="E132" s="233" t="s">
        <v>183</v>
      </c>
    </row>
    <row r="133" spans="1:5" x14ac:dyDescent="0.35">
      <c r="A133" s="416"/>
      <c r="B133" s="179" t="s">
        <v>296</v>
      </c>
      <c r="C133" s="206"/>
      <c r="D133" s="160" t="s">
        <v>195</v>
      </c>
      <c r="E133" s="181" t="s">
        <v>305</v>
      </c>
    </row>
    <row r="134" spans="1:5" ht="16" thickBot="1" x14ac:dyDescent="0.4">
      <c r="A134" s="417"/>
      <c r="B134" s="182" t="s">
        <v>298</v>
      </c>
      <c r="C134" s="371"/>
      <c r="D134" s="176" t="s">
        <v>187</v>
      </c>
      <c r="E134" s="184" t="s">
        <v>455</v>
      </c>
    </row>
    <row r="135" spans="1:5" ht="16" thickBot="1" x14ac:dyDescent="0.4"/>
    <row r="136" spans="1:5" x14ac:dyDescent="0.35">
      <c r="A136" s="418" t="s">
        <v>316</v>
      </c>
      <c r="B136" s="234" t="s">
        <v>180</v>
      </c>
      <c r="C136" s="232" t="s">
        <v>181</v>
      </c>
      <c r="D136" s="232" t="s">
        <v>182</v>
      </c>
      <c r="E136" s="233" t="s">
        <v>183</v>
      </c>
    </row>
    <row r="137" spans="1:5" x14ac:dyDescent="0.35">
      <c r="A137" s="419"/>
      <c r="B137" s="179" t="s">
        <v>296</v>
      </c>
      <c r="C137" s="206"/>
      <c r="D137" s="160" t="s">
        <v>195</v>
      </c>
      <c r="E137" s="181" t="s">
        <v>300</v>
      </c>
    </row>
    <row r="138" spans="1:5" ht="16" thickBot="1" x14ac:dyDescent="0.4">
      <c r="A138" s="420"/>
      <c r="B138" s="182" t="s">
        <v>298</v>
      </c>
      <c r="C138" s="371"/>
      <c r="D138" s="176" t="s">
        <v>187</v>
      </c>
      <c r="E138" s="184" t="s">
        <v>301</v>
      </c>
    </row>
  </sheetData>
  <mergeCells count="30">
    <mergeCell ref="A117:A119"/>
    <mergeCell ref="A121:D121"/>
    <mergeCell ref="A123:A125"/>
    <mergeCell ref="A127:A130"/>
    <mergeCell ref="A99:A101"/>
    <mergeCell ref="A103:A105"/>
    <mergeCell ref="A107:A109"/>
    <mergeCell ref="A111:D111"/>
    <mergeCell ref="A113:A115"/>
    <mergeCell ref="A80:A81"/>
    <mergeCell ref="A83:E83"/>
    <mergeCell ref="A85:D85"/>
    <mergeCell ref="A87:A93"/>
    <mergeCell ref="A95:A97"/>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sqref="A1:C1"/>
    </sheetView>
  </sheetViews>
  <sheetFormatPr defaultRowHeight="15.5" x14ac:dyDescent="0.35"/>
  <cols>
    <col min="1" max="1" width="44.7265625" style="2" bestFit="1" customWidth="1"/>
    <col min="2" max="3" width="19.1796875" style="293"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77" t="s">
        <v>462</v>
      </c>
      <c r="B1" s="378"/>
      <c r="C1" s="379"/>
      <c r="D1" s="240"/>
    </row>
    <row r="2" spans="1:4" ht="16" thickBot="1" x14ac:dyDescent="0.4">
      <c r="A2" s="294"/>
      <c r="B2" s="294"/>
      <c r="C2" s="294"/>
      <c r="D2" s="240"/>
    </row>
    <row r="3" spans="1:4" ht="16" thickBot="1" x14ac:dyDescent="0.4">
      <c r="A3" s="295"/>
      <c r="B3" s="339" t="s">
        <v>465</v>
      </c>
      <c r="C3" s="339" t="s">
        <v>466</v>
      </c>
    </row>
    <row r="4" spans="1:4" ht="16" thickBot="1" x14ac:dyDescent="0.4">
      <c r="A4" s="253" t="s">
        <v>118</v>
      </c>
      <c r="B4" s="277"/>
      <c r="C4" s="278"/>
    </row>
    <row r="5" spans="1:4" x14ac:dyDescent="0.35">
      <c r="A5" s="244" t="str">
        <f>'[1]Price Results PBS'!A7</f>
        <v>Wing</v>
      </c>
      <c r="B5" s="245">
        <v>39961.072876223414</v>
      </c>
      <c r="C5" s="245">
        <v>23976643.725734048</v>
      </c>
    </row>
    <row r="6" spans="1:4" x14ac:dyDescent="0.35">
      <c r="A6" s="246" t="str">
        <f>'[1]Price Results PBS'!A8</f>
        <v>Fuselage</v>
      </c>
      <c r="B6" s="247">
        <v>113043.72267809439</v>
      </c>
      <c r="C6" s="247">
        <v>67826233.606856629</v>
      </c>
    </row>
    <row r="7" spans="1:4" x14ac:dyDescent="0.35">
      <c r="A7" s="246" t="str">
        <f>'[1]Price Results PBS'!A9</f>
        <v>Horizontal tail</v>
      </c>
      <c r="B7" s="247">
        <v>8708.1270640793136</v>
      </c>
      <c r="C7" s="247">
        <v>5224876.2384475879</v>
      </c>
    </row>
    <row r="8" spans="1:4" x14ac:dyDescent="0.35">
      <c r="A8" s="246" t="str">
        <f>'[1]Price Results PBS'!A10</f>
        <v>Vertical Tail</v>
      </c>
      <c r="B8" s="247">
        <v>23201.711340536327</v>
      </c>
      <c r="C8" s="247">
        <v>13921026.804321796</v>
      </c>
    </row>
    <row r="9" spans="1:4" ht="16" thickBot="1" x14ac:dyDescent="0.4">
      <c r="A9" s="248" t="str">
        <f>'[1]Price Results PBS'!A11</f>
        <v>Nacelles</v>
      </c>
      <c r="B9" s="249">
        <v>22000.230046466579</v>
      </c>
      <c r="C9" s="249">
        <v>13200138.027879948</v>
      </c>
    </row>
    <row r="10" spans="1:4" x14ac:dyDescent="0.35">
      <c r="A10" s="246" t="str">
        <f>'[1]Price Results PBS'!A13</f>
        <v>Main Landing Gear</v>
      </c>
      <c r="B10" s="247">
        <v>13237.752746503218</v>
      </c>
      <c r="C10" s="247">
        <v>7942651.6479019308</v>
      </c>
    </row>
    <row r="11" spans="1:4" x14ac:dyDescent="0.35">
      <c r="A11" s="250" t="str">
        <f>'[1]Price Results PBS'!A14</f>
        <v>Nose Landing Gear</v>
      </c>
      <c r="B11" s="247">
        <v>3642.0569984094559</v>
      </c>
      <c r="C11" s="247">
        <v>2185234.1990456735</v>
      </c>
    </row>
    <row r="12" spans="1:4" ht="16" thickBot="1" x14ac:dyDescent="0.4">
      <c r="A12" s="251" t="s">
        <v>152</v>
      </c>
      <c r="B12" s="252">
        <v>27901.064831469517</v>
      </c>
      <c r="C12" s="252">
        <v>16740638.898881711</v>
      </c>
    </row>
    <row r="13" spans="1:4" ht="16" thickBot="1" x14ac:dyDescent="0.4">
      <c r="A13" s="253" t="s">
        <v>119</v>
      </c>
      <c r="B13" s="254">
        <v>391937.82464635943</v>
      </c>
      <c r="C13" s="254">
        <v>235162694.78781566</v>
      </c>
      <c r="D13" s="79"/>
    </row>
    <row r="14" spans="1:4" ht="16" thickBot="1" x14ac:dyDescent="0.4">
      <c r="A14" s="133"/>
      <c r="B14" s="134"/>
      <c r="C14" s="135"/>
    </row>
    <row r="15" spans="1:4" ht="16" thickBot="1" x14ac:dyDescent="0.4">
      <c r="A15" s="253" t="s">
        <v>120</v>
      </c>
      <c r="B15" s="136"/>
      <c r="C15" s="137"/>
    </row>
    <row r="16" spans="1:4" x14ac:dyDescent="0.35">
      <c r="A16" s="244" t="str">
        <f>'[1]Price Results PBS'!A16</f>
        <v>Engine</v>
      </c>
      <c r="B16" s="245"/>
      <c r="C16" s="245"/>
    </row>
    <row r="17" spans="1:7" x14ac:dyDescent="0.35">
      <c r="A17" s="255" t="str">
        <f>'[1]Price Results PBS'!A17</f>
        <v>Engine Control</v>
      </c>
      <c r="B17" s="256"/>
      <c r="C17" s="256"/>
    </row>
    <row r="18" spans="1:7" x14ac:dyDescent="0.35">
      <c r="A18" s="257" t="s">
        <v>50</v>
      </c>
      <c r="B18" s="247">
        <v>43002.249634831096</v>
      </c>
      <c r="C18" s="247">
        <v>25801349.780898657</v>
      </c>
    </row>
    <row r="19" spans="1:7" x14ac:dyDescent="0.35">
      <c r="A19" s="257" t="s">
        <v>51</v>
      </c>
      <c r="B19" s="247">
        <v>13168.063405810792</v>
      </c>
      <c r="C19" s="247">
        <v>7900838.043486475</v>
      </c>
    </row>
    <row r="20" spans="1:7" x14ac:dyDescent="0.35">
      <c r="A20" s="257" t="s">
        <v>144</v>
      </c>
      <c r="B20" s="247">
        <v>15572.049205831296</v>
      </c>
      <c r="C20" s="247">
        <v>9343229.5234987773</v>
      </c>
    </row>
    <row r="21" spans="1:7" x14ac:dyDescent="0.35">
      <c r="A21" s="257" t="s">
        <v>52</v>
      </c>
      <c r="B21" s="247">
        <v>12901.167751194902</v>
      </c>
      <c r="C21" s="247">
        <v>7740700.6507169409</v>
      </c>
    </row>
    <row r="22" spans="1:7" x14ac:dyDescent="0.35">
      <c r="A22" s="257" t="s">
        <v>140</v>
      </c>
      <c r="B22" s="247">
        <v>55744.352106251354</v>
      </c>
      <c r="C22" s="247">
        <v>33446611.26375081</v>
      </c>
    </row>
    <row r="23" spans="1:7" x14ac:dyDescent="0.35">
      <c r="A23" s="257" t="s">
        <v>8</v>
      </c>
      <c r="B23" s="247">
        <v>7177.5075767089475</v>
      </c>
      <c r="C23" s="247">
        <v>4306504.5460253684</v>
      </c>
    </row>
    <row r="24" spans="1:7" x14ac:dyDescent="0.35">
      <c r="A24" s="257" t="s">
        <v>53</v>
      </c>
      <c r="B24" s="247">
        <v>34403.689555273028</v>
      </c>
      <c r="C24" s="258">
        <v>20642213.733163815</v>
      </c>
    </row>
    <row r="25" spans="1:7" x14ac:dyDescent="0.35">
      <c r="A25" s="257" t="s">
        <v>54</v>
      </c>
      <c r="B25" s="247">
        <v>93659.474822405507</v>
      </c>
      <c r="C25" s="247">
        <v>56195684.893443301</v>
      </c>
    </row>
    <row r="26" spans="1:7" x14ac:dyDescent="0.35">
      <c r="A26" s="257" t="s">
        <v>55</v>
      </c>
      <c r="B26" s="247"/>
      <c r="C26" s="247"/>
    </row>
    <row r="27" spans="1:7" ht="16" thickBot="1" x14ac:dyDescent="0.4">
      <c r="A27" s="257" t="s">
        <v>56</v>
      </c>
      <c r="B27" s="247"/>
      <c r="C27" s="249"/>
      <c r="E27" s="259"/>
      <c r="G27" s="259"/>
    </row>
    <row r="28" spans="1:7" ht="16" thickBot="1" x14ac:dyDescent="0.4">
      <c r="A28" s="260" t="s">
        <v>121</v>
      </c>
      <c r="B28" s="261">
        <v>751287.77385706897</v>
      </c>
      <c r="C28" s="261">
        <v>450772664.31424135</v>
      </c>
      <c r="D28" s="79"/>
    </row>
    <row r="29" spans="1:7" ht="16" thickBot="1" x14ac:dyDescent="0.4">
      <c r="A29" s="138"/>
      <c r="B29" s="262"/>
      <c r="C29" s="263"/>
    </row>
    <row r="30" spans="1:7" ht="16" thickBot="1" x14ac:dyDescent="0.4">
      <c r="A30" s="260" t="s">
        <v>122</v>
      </c>
      <c r="B30" s="264"/>
      <c r="C30" s="265"/>
    </row>
    <row r="31" spans="1:7" x14ac:dyDescent="0.35">
      <c r="A31" s="244" t="s">
        <v>9</v>
      </c>
      <c r="B31" s="266">
        <v>31208.667017120752</v>
      </c>
      <c r="C31" s="267">
        <v>18725200.21027245</v>
      </c>
    </row>
    <row r="32" spans="1:7" ht="16" thickBot="1" x14ac:dyDescent="0.4">
      <c r="A32" s="251" t="s">
        <v>148</v>
      </c>
      <c r="B32" s="252">
        <v>41959.042210390086</v>
      </c>
      <c r="C32" s="252">
        <v>25175425.32623405</v>
      </c>
    </row>
    <row r="33" spans="1:3" x14ac:dyDescent="0.35">
      <c r="A33" s="244" t="s">
        <v>10</v>
      </c>
      <c r="B33" s="266"/>
      <c r="C33" s="267"/>
    </row>
    <row r="34" spans="1:3" x14ac:dyDescent="0.35">
      <c r="A34" s="246" t="s">
        <v>11</v>
      </c>
      <c r="B34" s="268"/>
      <c r="C34" s="269"/>
    </row>
    <row r="35" spans="1:3" ht="16" thickBot="1" x14ac:dyDescent="0.4">
      <c r="A35" s="251" t="s">
        <v>149</v>
      </c>
      <c r="B35" s="252"/>
      <c r="C35" s="252"/>
    </row>
    <row r="36" spans="1:3" x14ac:dyDescent="0.35">
      <c r="A36" s="244" t="str">
        <f>'[1]Price Results PBS'!A20</f>
        <v>Refuelling System</v>
      </c>
      <c r="B36" s="245">
        <v>1001.4391204252325</v>
      </c>
      <c r="C36" s="245">
        <v>600863.4722551395</v>
      </c>
    </row>
    <row r="37" spans="1:3" x14ac:dyDescent="0.35">
      <c r="A37" s="246" t="str">
        <f>'[1]Price Results PBS'!A21</f>
        <v>Fueling System</v>
      </c>
      <c r="B37" s="247">
        <v>2446.9111807833656</v>
      </c>
      <c r="C37" s="247">
        <v>1468146.7084700193</v>
      </c>
    </row>
    <row r="38" spans="1:3" ht="16" thickBot="1" x14ac:dyDescent="0.4">
      <c r="A38" s="270" t="s">
        <v>123</v>
      </c>
      <c r="B38" s="271">
        <v>4430.6372555747357</v>
      </c>
      <c r="C38" s="271">
        <v>2658382.3533448414</v>
      </c>
    </row>
    <row r="39" spans="1:3" x14ac:dyDescent="0.35">
      <c r="A39" s="272" t="str">
        <f>'[1]Price Results PBS'!A23</f>
        <v>CAU Group</v>
      </c>
      <c r="B39" s="245">
        <v>22641.911074086343</v>
      </c>
      <c r="C39" s="245">
        <v>13585146.644451806</v>
      </c>
    </row>
    <row r="40" spans="1:3" ht="16" thickBot="1" x14ac:dyDescent="0.4">
      <c r="A40" s="251" t="s">
        <v>153</v>
      </c>
      <c r="B40" s="252">
        <v>27793.030661246219</v>
      </c>
      <c r="C40" s="252">
        <v>16675818.396747731</v>
      </c>
    </row>
    <row r="41" spans="1:3" x14ac:dyDescent="0.35">
      <c r="A41" s="250" t="s">
        <v>124</v>
      </c>
      <c r="B41" s="247">
        <v>4520.5683156398054</v>
      </c>
      <c r="C41" s="247">
        <v>2712340.9893838833</v>
      </c>
    </row>
    <row r="42" spans="1:3" x14ac:dyDescent="0.35">
      <c r="A42" s="250" t="s">
        <v>125</v>
      </c>
      <c r="B42" s="247">
        <v>2719.1597546606076</v>
      </c>
      <c r="C42" s="247">
        <v>1631495.8527963646</v>
      </c>
    </row>
    <row r="43" spans="1:3" ht="16" thickBot="1" x14ac:dyDescent="0.4">
      <c r="A43" s="251" t="s">
        <v>126</v>
      </c>
      <c r="B43" s="252">
        <v>13386.09414818294</v>
      </c>
      <c r="C43" s="252">
        <v>8031656.4889097633</v>
      </c>
    </row>
    <row r="44" spans="1:3" x14ac:dyDescent="0.35">
      <c r="A44" s="250" t="s">
        <v>150</v>
      </c>
      <c r="B44" s="247">
        <v>6333.0715018552801</v>
      </c>
      <c r="C44" s="247">
        <v>3799842.9011131679</v>
      </c>
    </row>
    <row r="45" spans="1:3" ht="16" thickBot="1" x14ac:dyDescent="0.4">
      <c r="A45" s="251" t="s">
        <v>154</v>
      </c>
      <c r="B45" s="252">
        <v>9233.0093176328046</v>
      </c>
      <c r="C45" s="252">
        <v>5539805.590579683</v>
      </c>
    </row>
    <row r="46" spans="1:3" x14ac:dyDescent="0.35">
      <c r="A46" s="250" t="s">
        <v>151</v>
      </c>
      <c r="B46" s="247">
        <v>13995.865516552201</v>
      </c>
      <c r="C46" s="247">
        <v>8397519.3099313211</v>
      </c>
    </row>
    <row r="47" spans="1:3" ht="16" thickBot="1" x14ac:dyDescent="0.4">
      <c r="A47" s="251" t="s">
        <v>155</v>
      </c>
      <c r="B47" s="252">
        <v>19855.360873209826</v>
      </c>
      <c r="C47" s="252">
        <v>11913216.523925895</v>
      </c>
    </row>
    <row r="48" spans="1:3" x14ac:dyDescent="0.35">
      <c r="A48" s="250" t="s">
        <v>92</v>
      </c>
      <c r="B48" s="247">
        <v>62275.00195554841</v>
      </c>
      <c r="C48" s="247">
        <v>37365001.173329048</v>
      </c>
    </row>
    <row r="49" spans="1:3" ht="16" thickBot="1" x14ac:dyDescent="0.4">
      <c r="A49" s="251" t="s">
        <v>156</v>
      </c>
      <c r="B49" s="252">
        <v>87754.522031997069</v>
      </c>
      <c r="C49" s="252">
        <v>52652713.219198242</v>
      </c>
    </row>
    <row r="50" spans="1:3" x14ac:dyDescent="0.35">
      <c r="A50" s="272" t="s">
        <v>18</v>
      </c>
      <c r="B50" s="245">
        <v>62242.468530842649</v>
      </c>
      <c r="C50" s="245">
        <v>37345481.11850559</v>
      </c>
    </row>
    <row r="51" spans="1:3" ht="16" thickBot="1" x14ac:dyDescent="0.4">
      <c r="A51" s="251" t="s">
        <v>127</v>
      </c>
      <c r="B51" s="252">
        <v>90283.061542679265</v>
      </c>
      <c r="C51" s="252">
        <v>54169836.925607562</v>
      </c>
    </row>
    <row r="52" spans="1:3" x14ac:dyDescent="0.35">
      <c r="A52" s="257" t="str">
        <f>'[1]Price Results PBS'!A36</f>
        <v>Bus interface and adapter unit</v>
      </c>
      <c r="B52" s="247">
        <v>40814.47648133288</v>
      </c>
      <c r="C52" s="247">
        <v>24488685.888799727</v>
      </c>
    </row>
    <row r="53" spans="1:3" x14ac:dyDescent="0.35">
      <c r="A53" s="257" t="str">
        <f>'[1]Price Results PBS'!A37</f>
        <v>ADF (ARN 149) &amp; Digital Map</v>
      </c>
      <c r="B53" s="247">
        <v>24101.570476173263</v>
      </c>
      <c r="C53" s="247">
        <v>14460942.285703957</v>
      </c>
    </row>
    <row r="54" spans="1:3" x14ac:dyDescent="0.35">
      <c r="A54" s="257" t="str">
        <f>'[1]Price Results PBS'!A38</f>
        <v>CNI MS &amp; Data Loader &amp; Mission Computer</v>
      </c>
      <c r="B54" s="247">
        <v>76191.309226651996</v>
      </c>
      <c r="C54" s="247">
        <v>45714785.535991199</v>
      </c>
    </row>
    <row r="55" spans="1:3" x14ac:dyDescent="0.35">
      <c r="A55" s="257" t="str">
        <f>'[1]Price Results PBS'!A39</f>
        <v>VHF NAV (ARN 147)</v>
      </c>
      <c r="B55" s="247">
        <v>20497.888874371813</v>
      </c>
      <c r="C55" s="247">
        <v>12298733.324623087</v>
      </c>
    </row>
    <row r="56" spans="1:3" x14ac:dyDescent="0.35">
      <c r="A56" s="257" t="str">
        <f>'[1]Price Results PBS'!A40</f>
        <v>Radalt</v>
      </c>
      <c r="B56" s="247">
        <v>7367.8234889764308</v>
      </c>
      <c r="C56" s="247">
        <v>4420694.0933858585</v>
      </c>
    </row>
    <row r="57" spans="1:3" x14ac:dyDescent="0.35">
      <c r="A57" s="257" t="str">
        <f>'[1]Price Results PBS'!A41</f>
        <v>Color weather radar</v>
      </c>
      <c r="B57" s="247">
        <v>32923.959763227882</v>
      </c>
      <c r="C57" s="247">
        <v>19754375.857936729</v>
      </c>
    </row>
    <row r="58" spans="1:3" x14ac:dyDescent="0.35">
      <c r="A58" s="257" t="str">
        <f>'[1]Price Results PBS'!A42</f>
        <v>Air Data Computer</v>
      </c>
      <c r="B58" s="247">
        <v>8709.7632205304326</v>
      </c>
      <c r="C58" s="247">
        <v>5225857.932318259</v>
      </c>
    </row>
    <row r="59" spans="1:3" x14ac:dyDescent="0.35">
      <c r="A59" s="257" t="str">
        <f>'[1]Price Results PBS'!A43</f>
        <v>GPS/INS &amp; MDU</v>
      </c>
      <c r="B59" s="247">
        <v>33608.59578517887</v>
      </c>
      <c r="C59" s="247">
        <v>20165157.471107323</v>
      </c>
    </row>
    <row r="60" spans="1:3" x14ac:dyDescent="0.35">
      <c r="A60" s="257" t="str">
        <f>'[1]Price Results PBS'!A44</f>
        <v>UHF/VHF DF</v>
      </c>
      <c r="B60" s="247">
        <v>6655.0583924446391</v>
      </c>
      <c r="C60" s="247">
        <v>3993035.0354667837</v>
      </c>
    </row>
    <row r="61" spans="1:3" x14ac:dyDescent="0.35">
      <c r="A61" s="257" t="s">
        <v>26</v>
      </c>
      <c r="B61" s="247">
        <v>59825.522574994677</v>
      </c>
      <c r="C61" s="247">
        <v>35895313.544996805</v>
      </c>
    </row>
    <row r="62" spans="1:3" x14ac:dyDescent="0.35">
      <c r="A62" s="257" t="str">
        <f>'[1]Price Results PBS'!A45</f>
        <v>Mission SW</v>
      </c>
      <c r="B62" s="247">
        <v>4900.3013010046425</v>
      </c>
      <c r="C62" s="247">
        <v>2940180.7806027858</v>
      </c>
    </row>
    <row r="63" spans="1:3" x14ac:dyDescent="0.35">
      <c r="A63" s="246" t="str">
        <f>'[1]Price Results PBS'!A46</f>
        <v>Air Data SW</v>
      </c>
      <c r="B63" s="247">
        <v>4900.3013010046425</v>
      </c>
      <c r="C63" s="247">
        <v>2940180.7806027858</v>
      </c>
    </row>
    <row r="64" spans="1:3" ht="16" thickBot="1" x14ac:dyDescent="0.4">
      <c r="A64" s="251" t="s">
        <v>128</v>
      </c>
      <c r="B64" s="252">
        <v>446239.22075056029</v>
      </c>
      <c r="C64" s="252">
        <v>267743532.45033616</v>
      </c>
    </row>
    <row r="65" spans="1:5" x14ac:dyDescent="0.35">
      <c r="A65" s="273" t="str">
        <f>'[1]Price Results PBS'!A48</f>
        <v>VHF/UHF Radio</v>
      </c>
      <c r="B65" s="247">
        <v>14589.018456950533</v>
      </c>
      <c r="C65" s="247">
        <v>8753411.0741703194</v>
      </c>
    </row>
    <row r="66" spans="1:5" x14ac:dyDescent="0.35">
      <c r="A66" s="273" t="str">
        <f>'[1]Price Results PBS'!A49</f>
        <v>HF</v>
      </c>
      <c r="B66" s="247">
        <v>29588.545251974763</v>
      </c>
      <c r="C66" s="247">
        <v>17753127.151184857</v>
      </c>
    </row>
    <row r="67" spans="1:5" x14ac:dyDescent="0.35">
      <c r="A67" s="273" t="str">
        <f>'[1]Price Results PBS'!A50</f>
        <v>INTERCOM System</v>
      </c>
      <c r="B67" s="247">
        <v>30322.689907481057</v>
      </c>
      <c r="C67" s="247">
        <v>18193613.944488633</v>
      </c>
    </row>
    <row r="68" spans="1:5" x14ac:dyDescent="0.35">
      <c r="A68" s="273" t="str">
        <f>'[1]Price Results PBS'!A51</f>
        <v>CVR</v>
      </c>
      <c r="B68" s="247">
        <v>28266.43009874137</v>
      </c>
      <c r="C68" s="247">
        <v>16959858.059244823</v>
      </c>
    </row>
    <row r="69" spans="1:5" x14ac:dyDescent="0.35">
      <c r="A69" s="273" t="str">
        <f>'[1]Price Results PBS'!A52</f>
        <v>FDR</v>
      </c>
      <c r="B69" s="247">
        <v>14922.805194854895</v>
      </c>
      <c r="C69" s="247">
        <v>8953683.1169129368</v>
      </c>
    </row>
    <row r="70" spans="1:5" x14ac:dyDescent="0.35">
      <c r="A70" s="273" t="str">
        <f>'[1]Price Results PBS'!A53</f>
        <v>ELT</v>
      </c>
      <c r="B70" s="247">
        <v>5166.8705333750522</v>
      </c>
      <c r="C70" s="247">
        <v>3100122.3200250315</v>
      </c>
    </row>
    <row r="71" spans="1:5" x14ac:dyDescent="0.35">
      <c r="A71" s="246" t="str">
        <f>'[1]Price Results PBS'!A54</f>
        <v>TCAS II SYSTEM</v>
      </c>
      <c r="B71" s="247">
        <v>18526.047316935972</v>
      </c>
      <c r="C71" s="247">
        <v>11115628.390161583</v>
      </c>
    </row>
    <row r="72" spans="1:5" ht="16" thickBot="1" x14ac:dyDescent="0.4">
      <c r="A72" s="251" t="s">
        <v>129</v>
      </c>
      <c r="B72" s="252">
        <v>201115.34173692306</v>
      </c>
      <c r="C72" s="252">
        <v>120669205.04215384</v>
      </c>
    </row>
    <row r="73" spans="1:5" x14ac:dyDescent="0.35">
      <c r="A73" s="244" t="str">
        <f>'[1]Price Results PBS'!A56</f>
        <v>Electrical Generators</v>
      </c>
      <c r="B73" s="245"/>
      <c r="C73" s="245"/>
    </row>
    <row r="74" spans="1:5" x14ac:dyDescent="0.35">
      <c r="A74" s="255" t="str">
        <f>'[1]Price Results PBS'!A57</f>
        <v>Electrical Distribution and Others</v>
      </c>
      <c r="B74" s="256"/>
      <c r="C74" s="256"/>
    </row>
    <row r="75" spans="1:5" x14ac:dyDescent="0.35">
      <c r="A75" s="273" t="s">
        <v>57</v>
      </c>
      <c r="B75" s="247">
        <v>82112.270992721882</v>
      </c>
      <c r="C75" s="247">
        <v>49267362.595633127</v>
      </c>
    </row>
    <row r="76" spans="1:5" x14ac:dyDescent="0.35">
      <c r="A76" s="273" t="s">
        <v>58</v>
      </c>
      <c r="B76" s="247">
        <v>42600.796456830707</v>
      </c>
      <c r="C76" s="247">
        <v>25560477.874098424</v>
      </c>
    </row>
    <row r="77" spans="1:5" x14ac:dyDescent="0.35">
      <c r="A77" s="273" t="s">
        <v>59</v>
      </c>
      <c r="B77" s="247">
        <v>42519.412774376906</v>
      </c>
      <c r="C77" s="247">
        <v>25511647.664626144</v>
      </c>
    </row>
    <row r="78" spans="1:5" x14ac:dyDescent="0.35">
      <c r="A78" s="273" t="s">
        <v>60</v>
      </c>
      <c r="B78" s="247">
        <v>36162.354965652579</v>
      </c>
      <c r="C78" s="247">
        <v>21697412.979391549</v>
      </c>
      <c r="E78" s="259"/>
    </row>
    <row r="79" spans="1:5" x14ac:dyDescent="0.35">
      <c r="A79" s="273" t="s">
        <v>61</v>
      </c>
      <c r="B79" s="247"/>
      <c r="C79" s="247"/>
    </row>
    <row r="80" spans="1:5" x14ac:dyDescent="0.35">
      <c r="A80" s="246" t="s">
        <v>62</v>
      </c>
      <c r="B80" s="247">
        <v>64.976098437047668</v>
      </c>
      <c r="C80" s="247">
        <v>38985.659062228602</v>
      </c>
    </row>
    <row r="81" spans="1:4" x14ac:dyDescent="0.35">
      <c r="A81" s="246" t="s">
        <v>63</v>
      </c>
      <c r="B81" s="247">
        <v>13446.987400136184</v>
      </c>
      <c r="C81" s="247">
        <v>8068192.44008171</v>
      </c>
    </row>
    <row r="82" spans="1:4" ht="16" thickBot="1" x14ac:dyDescent="0.4">
      <c r="A82" s="251" t="s">
        <v>130</v>
      </c>
      <c r="B82" s="252">
        <v>412225.70085112506</v>
      </c>
      <c r="C82" s="252">
        <v>247335420.51067504</v>
      </c>
    </row>
    <row r="83" spans="1:4" ht="16" thickBot="1" x14ac:dyDescent="0.4">
      <c r="A83" s="253" t="s">
        <v>131</v>
      </c>
      <c r="B83" s="254">
        <v>1720823.2650774724</v>
      </c>
      <c r="C83" s="254">
        <v>1032493959.0464835</v>
      </c>
      <c r="D83" s="79"/>
    </row>
    <row r="84" spans="1:4" ht="16" thickBot="1" x14ac:dyDescent="0.4">
      <c r="A84" s="274"/>
      <c r="B84" s="275"/>
      <c r="C84" s="276"/>
    </row>
    <row r="85" spans="1:4" ht="16" thickBot="1" x14ac:dyDescent="0.4">
      <c r="A85" s="253" t="s">
        <v>132</v>
      </c>
      <c r="B85" s="277"/>
      <c r="C85" s="278"/>
    </row>
    <row r="86" spans="1:4" x14ac:dyDescent="0.35">
      <c r="A86" s="250" t="s">
        <v>38</v>
      </c>
      <c r="B86" s="247">
        <v>6309.5625903908349</v>
      </c>
      <c r="C86" s="247">
        <v>3785737.554234501</v>
      </c>
    </row>
    <row r="87" spans="1:4" ht="16" thickBot="1" x14ac:dyDescent="0.4">
      <c r="A87" s="251" t="s">
        <v>157</v>
      </c>
      <c r="B87" s="252">
        <v>8425.493215734361</v>
      </c>
      <c r="C87" s="252">
        <v>5055295.9294406166</v>
      </c>
    </row>
    <row r="88" spans="1:4" x14ac:dyDescent="0.35">
      <c r="A88" s="250" t="s">
        <v>96</v>
      </c>
      <c r="B88" s="247">
        <v>8937.033325165954</v>
      </c>
      <c r="C88" s="247">
        <v>5362219.9950995725</v>
      </c>
    </row>
    <row r="89" spans="1:4" ht="16" thickBot="1" x14ac:dyDescent="0.4">
      <c r="A89" s="251" t="s">
        <v>158</v>
      </c>
      <c r="B89" s="252">
        <v>13884.757009581974</v>
      </c>
      <c r="C89" s="252">
        <v>8330854.2057491839</v>
      </c>
    </row>
    <row r="90" spans="1:4" x14ac:dyDescent="0.35">
      <c r="A90" s="250" t="s">
        <v>39</v>
      </c>
      <c r="B90" s="247">
        <v>9074.3690208434818</v>
      </c>
      <c r="C90" s="247">
        <v>5444621.4125060886</v>
      </c>
    </row>
    <row r="91" spans="1:4" ht="16" thickBot="1" x14ac:dyDescent="0.4">
      <c r="A91" s="251" t="s">
        <v>159</v>
      </c>
      <c r="B91" s="252">
        <v>12082.787943183142</v>
      </c>
      <c r="C91" s="252">
        <v>7249672.765909886</v>
      </c>
    </row>
    <row r="92" spans="1:4" x14ac:dyDescent="0.35">
      <c r="A92" s="250" t="s">
        <v>40</v>
      </c>
      <c r="B92" s="247">
        <v>8244.5000228743902</v>
      </c>
      <c r="C92" s="247">
        <v>4946700.0137246344</v>
      </c>
    </row>
    <row r="93" spans="1:4" ht="16" thickBot="1" x14ac:dyDescent="0.4">
      <c r="A93" s="251" t="s">
        <v>160</v>
      </c>
      <c r="B93" s="252">
        <v>10572.498896277742</v>
      </c>
      <c r="C93" s="252">
        <v>6343499.3377666455</v>
      </c>
    </row>
    <row r="94" spans="1:4" x14ac:dyDescent="0.35">
      <c r="A94" s="250" t="s">
        <v>161</v>
      </c>
      <c r="B94" s="247">
        <v>22853.531924021612</v>
      </c>
      <c r="C94" s="247">
        <v>13712119.154412968</v>
      </c>
    </row>
    <row r="95" spans="1:4" ht="16" thickBot="1" x14ac:dyDescent="0.4">
      <c r="A95" s="251" t="s">
        <v>133</v>
      </c>
      <c r="B95" s="252">
        <v>32150.5203569068</v>
      </c>
      <c r="C95" s="252">
        <v>19290312.214144081</v>
      </c>
    </row>
    <row r="96" spans="1:4" x14ac:dyDescent="0.35">
      <c r="A96" s="250" t="s">
        <v>134</v>
      </c>
      <c r="B96" s="247">
        <v>14501.335465603064</v>
      </c>
      <c r="C96" s="247">
        <v>8700801.2793618385</v>
      </c>
    </row>
    <row r="97" spans="1:6" ht="16" thickBot="1" x14ac:dyDescent="0.4">
      <c r="A97" s="251" t="s">
        <v>162</v>
      </c>
      <c r="B97" s="252">
        <v>20402.62593504693</v>
      </c>
      <c r="C97" s="252">
        <v>12241575.561028158</v>
      </c>
    </row>
    <row r="98" spans="1:6" x14ac:dyDescent="0.35">
      <c r="A98" s="250" t="s">
        <v>135</v>
      </c>
      <c r="B98" s="247">
        <v>553.59965806508751</v>
      </c>
      <c r="C98" s="247">
        <v>332159.79483905248</v>
      </c>
    </row>
    <row r="99" spans="1:6" ht="16" thickBot="1" x14ac:dyDescent="0.4">
      <c r="A99" s="251" t="s">
        <v>136</v>
      </c>
      <c r="B99" s="252">
        <v>697.53170231245474</v>
      </c>
      <c r="C99" s="252">
        <v>418519.02138747287</v>
      </c>
    </row>
    <row r="100" spans="1:6" ht="16" thickBot="1" x14ac:dyDescent="0.4">
      <c r="A100" s="250" t="s">
        <v>137</v>
      </c>
      <c r="B100" s="247">
        <v>6333.1183436411511</v>
      </c>
      <c r="C100" s="247">
        <v>3799871.0061846906</v>
      </c>
    </row>
    <row r="101" spans="1:6" ht="16" thickBot="1" x14ac:dyDescent="0.4">
      <c r="A101" s="251" t="s">
        <v>138</v>
      </c>
      <c r="B101" s="252">
        <v>7791.674591601969</v>
      </c>
      <c r="C101" s="252">
        <v>4675004.7549611814</v>
      </c>
      <c r="E101" s="279" t="s">
        <v>118</v>
      </c>
      <c r="F101" s="280">
        <f>C13/C106</f>
        <v>7.725265858103729E-2</v>
      </c>
    </row>
    <row r="102" spans="1:6" ht="16" thickBot="1" x14ac:dyDescent="0.4">
      <c r="A102" s="260" t="s">
        <v>139</v>
      </c>
      <c r="B102" s="261">
        <v>131191.88899004131</v>
      </c>
      <c r="C102" s="261">
        <v>78715133.394024789</v>
      </c>
      <c r="D102" s="79"/>
      <c r="E102" s="179" t="s">
        <v>120</v>
      </c>
      <c r="F102" s="281">
        <f>C28/C106</f>
        <v>0.14808210445688813</v>
      </c>
    </row>
    <row r="103" spans="1:6" ht="16" thickBot="1" x14ac:dyDescent="0.4">
      <c r="A103" s="282"/>
      <c r="B103" s="283"/>
      <c r="C103" s="284"/>
      <c r="E103" s="179" t="s">
        <v>143</v>
      </c>
      <c r="F103" s="281">
        <f>C83/C106</f>
        <v>0.33918178806876897</v>
      </c>
    </row>
    <row r="104" spans="1:6" ht="16" thickBot="1" x14ac:dyDescent="0.4">
      <c r="A104" s="285" t="s">
        <v>163</v>
      </c>
      <c r="B104" s="286">
        <v>3585964.695158584</v>
      </c>
      <c r="C104" s="286">
        <v>2151578817.0951505</v>
      </c>
      <c r="D104" s="79"/>
      <c r="E104" s="179" t="s">
        <v>82</v>
      </c>
      <c r="F104" s="281">
        <f>C102/C106</f>
        <v>2.5858494820941613E-2</v>
      </c>
    </row>
    <row r="105" spans="1:6" ht="16" thickBot="1" x14ac:dyDescent="0.4">
      <c r="A105" s="287"/>
      <c r="B105" s="288"/>
      <c r="C105" s="289"/>
      <c r="E105" s="179" t="s">
        <v>165</v>
      </c>
      <c r="F105" s="281">
        <f>C104/C106-SUM(F101:F104)</f>
        <v>0.11643427141420515</v>
      </c>
    </row>
    <row r="106" spans="1:6" ht="16" thickBot="1" x14ac:dyDescent="0.4">
      <c r="A106" s="290" t="s">
        <v>164</v>
      </c>
      <c r="B106" s="291">
        <v>5073454.1936213169</v>
      </c>
      <c r="C106" s="291">
        <v>3044072516.1727901</v>
      </c>
      <c r="D106" s="79"/>
      <c r="E106" s="182" t="s">
        <v>166</v>
      </c>
      <c r="F106" s="292">
        <f>1-SUM(F101:F105)</f>
        <v>0.29319068265815884</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sqref="A1:C1"/>
    </sheetView>
  </sheetViews>
  <sheetFormatPr defaultRowHeight="15.5" x14ac:dyDescent="0.35"/>
  <cols>
    <col min="1" max="1" width="44.7265625" style="2" bestFit="1" customWidth="1"/>
    <col min="2" max="3" width="19.1796875" style="293" customWidth="1"/>
    <col min="4" max="4" width="8.7265625" style="2"/>
    <col min="5" max="5" width="21.90625" style="2" bestFit="1" customWidth="1"/>
    <col min="6" max="6" width="14.6328125" style="2" bestFit="1" customWidth="1"/>
    <col min="7" max="16384" width="8.7265625" style="2"/>
  </cols>
  <sheetData>
    <row r="1" spans="1:3" ht="25.5" thickBot="1" x14ac:dyDescent="0.4">
      <c r="A1" s="377" t="s">
        <v>463</v>
      </c>
      <c r="B1" s="378"/>
      <c r="C1" s="379"/>
    </row>
    <row r="2" spans="1:3" ht="16" thickBot="1" x14ac:dyDescent="0.4">
      <c r="A2" s="294"/>
      <c r="B2" s="294"/>
      <c r="C2" s="294"/>
    </row>
    <row r="3" spans="1:3" x14ac:dyDescent="0.35">
      <c r="A3" s="295"/>
      <c r="B3" s="339" t="s">
        <v>465</v>
      </c>
      <c r="C3" s="339" t="s">
        <v>466</v>
      </c>
    </row>
    <row r="4" spans="1:3" ht="16" thickBot="1" x14ac:dyDescent="0.4">
      <c r="A4" s="241" t="s">
        <v>118</v>
      </c>
      <c r="B4" s="242"/>
      <c r="C4" s="243"/>
    </row>
    <row r="5" spans="1:3" x14ac:dyDescent="0.35">
      <c r="A5" s="244" t="str">
        <f>'[1]Price Results PBS'!A7</f>
        <v>Wing</v>
      </c>
      <c r="B5" s="245">
        <v>1174207.7292283892</v>
      </c>
      <c r="C5" s="245">
        <v>704524637.53703356</v>
      </c>
    </row>
    <row r="6" spans="1:3" x14ac:dyDescent="0.35">
      <c r="A6" s="246" t="str">
        <f>'[1]Price Results PBS'!A8</f>
        <v>Fuselage</v>
      </c>
      <c r="B6" s="247">
        <v>1841398.3389378102</v>
      </c>
      <c r="C6" s="247">
        <v>1104839003.3626862</v>
      </c>
    </row>
    <row r="7" spans="1:3" x14ac:dyDescent="0.35">
      <c r="A7" s="246" t="str">
        <f>'[1]Price Results PBS'!A9</f>
        <v>Horizontal tail</v>
      </c>
      <c r="B7" s="247">
        <v>181291.56411068095</v>
      </c>
      <c r="C7" s="247">
        <v>108774938.46640857</v>
      </c>
    </row>
    <row r="8" spans="1:3" x14ac:dyDescent="0.35">
      <c r="A8" s="246" t="str">
        <f>'[1]Price Results PBS'!A10</f>
        <v>Vertical Tail</v>
      </c>
      <c r="B8" s="247">
        <v>201380.23964141906</v>
      </c>
      <c r="C8" s="247">
        <v>120828143.78485143</v>
      </c>
    </row>
    <row r="9" spans="1:3" ht="16" thickBot="1" x14ac:dyDescent="0.4">
      <c r="A9" s="248" t="str">
        <f>'[1]Price Results PBS'!A11</f>
        <v>Nacelles</v>
      </c>
      <c r="B9" s="249">
        <v>334310.31821774424</v>
      </c>
      <c r="C9" s="249">
        <v>200586190.93064654</v>
      </c>
    </row>
    <row r="10" spans="1:3" x14ac:dyDescent="0.35">
      <c r="A10" s="246" t="str">
        <f>'[1]Price Results PBS'!A13</f>
        <v>Main Landing Gear</v>
      </c>
      <c r="B10" s="247">
        <v>885548.91493359802</v>
      </c>
      <c r="C10" s="247">
        <v>531329348.96015882</v>
      </c>
    </row>
    <row r="11" spans="1:3" x14ac:dyDescent="0.35">
      <c r="A11" s="250" t="str">
        <f>'[1]Price Results PBS'!A14</f>
        <v>Nose Landing Gear</v>
      </c>
      <c r="B11" s="247">
        <v>109727.17842573846</v>
      </c>
      <c r="C11" s="247">
        <v>65836307.055443078</v>
      </c>
    </row>
    <row r="12" spans="1:3" ht="16" thickBot="1" x14ac:dyDescent="0.4">
      <c r="A12" s="251" t="s">
        <v>152</v>
      </c>
      <c r="B12" s="252">
        <v>1047101.4294628085</v>
      </c>
      <c r="C12" s="252">
        <v>628260857.67768514</v>
      </c>
    </row>
    <row r="13" spans="1:3" ht="16" thickBot="1" x14ac:dyDescent="0.4">
      <c r="A13" s="253" t="s">
        <v>119</v>
      </c>
      <c r="B13" s="254">
        <v>5424039.4465822652</v>
      </c>
      <c r="C13" s="254">
        <v>3254423667.9493589</v>
      </c>
    </row>
    <row r="14" spans="1:3" ht="16" thickBot="1" x14ac:dyDescent="0.4">
      <c r="A14" s="133"/>
      <c r="B14" s="134"/>
      <c r="C14" s="135"/>
    </row>
    <row r="15" spans="1:3" ht="16" thickBot="1" x14ac:dyDescent="0.4">
      <c r="A15" s="253" t="s">
        <v>120</v>
      </c>
      <c r="B15" s="136"/>
      <c r="C15" s="137"/>
    </row>
    <row r="16" spans="1:3" x14ac:dyDescent="0.35">
      <c r="A16" s="244" t="str">
        <f>'[1]Price Results PBS'!A16</f>
        <v>Engine</v>
      </c>
      <c r="B16" s="245"/>
      <c r="C16" s="245"/>
    </row>
    <row r="17" spans="1:3" x14ac:dyDescent="0.35">
      <c r="A17" s="255" t="str">
        <f>'[1]Price Results PBS'!A17</f>
        <v>Engine Control</v>
      </c>
      <c r="B17" s="256"/>
      <c r="C17" s="256"/>
    </row>
    <row r="18" spans="1:3" x14ac:dyDescent="0.35">
      <c r="A18" s="257" t="s">
        <v>50</v>
      </c>
      <c r="B18" s="247">
        <v>2019996.5813210797</v>
      </c>
      <c r="C18" s="247">
        <v>1211997948.7926478</v>
      </c>
    </row>
    <row r="19" spans="1:3" x14ac:dyDescent="0.35">
      <c r="A19" s="257" t="s">
        <v>51</v>
      </c>
      <c r="B19" s="247">
        <v>243541.64042435796</v>
      </c>
      <c r="C19" s="247">
        <v>146124984.25461477</v>
      </c>
    </row>
    <row r="20" spans="1:3" x14ac:dyDescent="0.35">
      <c r="A20" s="257" t="s">
        <v>144</v>
      </c>
      <c r="B20" s="247">
        <v>302862.38552294677</v>
      </c>
      <c r="C20" s="247">
        <v>181717431.31376806</v>
      </c>
    </row>
    <row r="21" spans="1:3" x14ac:dyDescent="0.35">
      <c r="A21" s="257" t="s">
        <v>52</v>
      </c>
      <c r="B21" s="247">
        <v>314755.26363050728</v>
      </c>
      <c r="C21" s="247">
        <v>188853158.17830437</v>
      </c>
    </row>
    <row r="22" spans="1:3" x14ac:dyDescent="0.35">
      <c r="A22" s="257" t="s">
        <v>140</v>
      </c>
      <c r="B22" s="247">
        <v>1174606.1316919343</v>
      </c>
      <c r="C22" s="247">
        <v>704763679.01516056</v>
      </c>
    </row>
    <row r="23" spans="1:3" x14ac:dyDescent="0.35">
      <c r="A23" s="257" t="s">
        <v>8</v>
      </c>
      <c r="B23" s="247">
        <v>164048.14288916459</v>
      </c>
      <c r="C23" s="247">
        <v>98428885.733498752</v>
      </c>
    </row>
    <row r="24" spans="1:3" x14ac:dyDescent="0.35">
      <c r="A24" s="257" t="s">
        <v>53</v>
      </c>
      <c r="B24" s="247">
        <v>692433.22786618478</v>
      </c>
      <c r="C24" s="247">
        <v>415459936.71971089</v>
      </c>
    </row>
    <row r="25" spans="1:3" x14ac:dyDescent="0.35">
      <c r="A25" s="257" t="s">
        <v>54</v>
      </c>
      <c r="B25" s="247">
        <v>511265.06150245457</v>
      </c>
      <c r="C25" s="247">
        <v>306759036.90147275</v>
      </c>
    </row>
    <row r="26" spans="1:3" x14ac:dyDescent="0.35">
      <c r="A26" s="257" t="s">
        <v>55</v>
      </c>
      <c r="B26" s="247"/>
      <c r="C26" s="247"/>
    </row>
    <row r="27" spans="1:3" ht="16" thickBot="1" x14ac:dyDescent="0.4">
      <c r="A27" s="257" t="s">
        <v>56</v>
      </c>
      <c r="B27" s="247"/>
      <c r="C27" s="247"/>
    </row>
    <row r="28" spans="1:3" ht="16" thickBot="1" x14ac:dyDescent="0.4">
      <c r="A28" s="260" t="s">
        <v>121</v>
      </c>
      <c r="B28" s="261">
        <v>9692743.6243153568</v>
      </c>
      <c r="C28" s="261">
        <v>5815646174.5892143</v>
      </c>
    </row>
    <row r="29" spans="1:3" ht="16" thickBot="1" x14ac:dyDescent="0.4">
      <c r="A29" s="138"/>
      <c r="B29" s="262"/>
      <c r="C29" s="263"/>
    </row>
    <row r="30" spans="1:3" ht="16" thickBot="1" x14ac:dyDescent="0.4">
      <c r="A30" s="260" t="s">
        <v>122</v>
      </c>
      <c r="B30" s="264"/>
      <c r="C30" s="265"/>
    </row>
    <row r="31" spans="1:3" x14ac:dyDescent="0.35">
      <c r="A31" s="244" t="s">
        <v>9</v>
      </c>
      <c r="B31" s="266">
        <v>219952.17258432956</v>
      </c>
      <c r="C31" s="267">
        <v>131971303.55059774</v>
      </c>
    </row>
    <row r="32" spans="1:3" ht="16" thickBot="1" x14ac:dyDescent="0.4">
      <c r="A32" s="251" t="s">
        <v>148</v>
      </c>
      <c r="B32" s="252">
        <v>253221.17607364326</v>
      </c>
      <c r="C32" s="252">
        <v>151932705.64418596</v>
      </c>
    </row>
    <row r="33" spans="1:3" x14ac:dyDescent="0.35">
      <c r="A33" s="244" t="s">
        <v>10</v>
      </c>
      <c r="B33" s="266"/>
      <c r="C33" s="267"/>
    </row>
    <row r="34" spans="1:3" x14ac:dyDescent="0.35">
      <c r="A34" s="246" t="s">
        <v>11</v>
      </c>
      <c r="B34" s="268"/>
      <c r="C34" s="269"/>
    </row>
    <row r="35" spans="1:3" ht="16" thickBot="1" x14ac:dyDescent="0.4">
      <c r="A35" s="251" t="s">
        <v>149</v>
      </c>
      <c r="B35" s="252"/>
      <c r="C35" s="252"/>
    </row>
    <row r="36" spans="1:3" x14ac:dyDescent="0.35">
      <c r="A36" s="244" t="str">
        <f>'[1]Price Results PBS'!A20</f>
        <v>Refuelling System</v>
      </c>
      <c r="B36" s="245">
        <v>20052.612034402209</v>
      </c>
      <c r="C36" s="245">
        <v>12031567.220641326</v>
      </c>
    </row>
    <row r="37" spans="1:3" x14ac:dyDescent="0.35">
      <c r="A37" s="246" t="str">
        <f>'[1]Price Results PBS'!A21</f>
        <v>Fueling System</v>
      </c>
      <c r="B37" s="247">
        <v>56926.99392083456</v>
      </c>
      <c r="C37" s="247">
        <v>34156196.352500737</v>
      </c>
    </row>
    <row r="38" spans="1:3" ht="16" thickBot="1" x14ac:dyDescent="0.4">
      <c r="A38" s="270" t="s">
        <v>123</v>
      </c>
      <c r="B38" s="271">
        <v>82745.366171989022</v>
      </c>
      <c r="C38" s="271">
        <v>49647219.703193411</v>
      </c>
    </row>
    <row r="39" spans="1:3" x14ac:dyDescent="0.35">
      <c r="A39" s="272" t="str">
        <f>'[1]Price Results PBS'!A23</f>
        <v>CAU Group</v>
      </c>
      <c r="B39" s="245">
        <v>249524.249164921</v>
      </c>
      <c r="C39" s="245">
        <v>149714549.4989526</v>
      </c>
    </row>
    <row r="40" spans="1:3" ht="16" thickBot="1" x14ac:dyDescent="0.4">
      <c r="A40" s="251" t="s">
        <v>153</v>
      </c>
      <c r="B40" s="252">
        <v>302560.82706543902</v>
      </c>
      <c r="C40" s="252">
        <v>181536496.23926342</v>
      </c>
    </row>
    <row r="41" spans="1:3" x14ac:dyDescent="0.35">
      <c r="A41" s="250" t="s">
        <v>124</v>
      </c>
      <c r="B41" s="247">
        <v>40903.63139647209</v>
      </c>
      <c r="C41" s="247">
        <v>24542178.837883253</v>
      </c>
    </row>
    <row r="42" spans="1:3" x14ac:dyDescent="0.35">
      <c r="A42" s="250" t="s">
        <v>125</v>
      </c>
      <c r="B42" s="247">
        <v>84399.132275856988</v>
      </c>
      <c r="C42" s="247">
        <v>50639479.365514189</v>
      </c>
    </row>
    <row r="43" spans="1:3" ht="16" thickBot="1" x14ac:dyDescent="0.4">
      <c r="A43" s="251" t="s">
        <v>126</v>
      </c>
      <c r="B43" s="252">
        <v>132698.45236340709</v>
      </c>
      <c r="C43" s="252">
        <v>79619071.418044254</v>
      </c>
    </row>
    <row r="44" spans="1:3" x14ac:dyDescent="0.35">
      <c r="A44" s="250" t="s">
        <v>150</v>
      </c>
      <c r="B44" s="247">
        <v>17811.982979148172</v>
      </c>
      <c r="C44" s="247">
        <v>10687189.787488904</v>
      </c>
    </row>
    <row r="45" spans="1:3" ht="16" thickBot="1" x14ac:dyDescent="0.4">
      <c r="A45" s="251" t="s">
        <v>154</v>
      </c>
      <c r="B45" s="252">
        <v>20087.935623731541</v>
      </c>
      <c r="C45" s="252">
        <v>12052761.374238925</v>
      </c>
    </row>
    <row r="46" spans="1:3" x14ac:dyDescent="0.35">
      <c r="A46" s="250" t="s">
        <v>151</v>
      </c>
      <c r="B46" s="247">
        <v>160332.72438054479</v>
      </c>
      <c r="C46" s="247">
        <v>96199634.628326878</v>
      </c>
    </row>
    <row r="47" spans="1:3" ht="16" thickBot="1" x14ac:dyDescent="0.4">
      <c r="A47" s="251" t="s">
        <v>155</v>
      </c>
      <c r="B47" s="252">
        <v>185600.96594133423</v>
      </c>
      <c r="C47" s="252">
        <v>111360579.56480053</v>
      </c>
    </row>
    <row r="48" spans="1:3" x14ac:dyDescent="0.35">
      <c r="A48" s="250" t="s">
        <v>92</v>
      </c>
      <c r="B48" s="247">
        <v>264976.07219014503</v>
      </c>
      <c r="C48" s="247">
        <v>158985643.314087</v>
      </c>
    </row>
    <row r="49" spans="1:5" ht="16" thickBot="1" x14ac:dyDescent="0.4">
      <c r="A49" s="251" t="s">
        <v>156</v>
      </c>
      <c r="B49" s="252">
        <v>327896.45670262771</v>
      </c>
      <c r="C49" s="252">
        <v>196737874.02157661</v>
      </c>
    </row>
    <row r="50" spans="1:5" x14ac:dyDescent="0.35">
      <c r="A50" s="272" t="s">
        <v>18</v>
      </c>
      <c r="B50" s="245">
        <v>548859.94783467893</v>
      </c>
      <c r="C50" s="245">
        <v>329315968.70080733</v>
      </c>
    </row>
    <row r="51" spans="1:5" ht="16" thickBot="1" x14ac:dyDescent="0.4">
      <c r="A51" s="251" t="s">
        <v>127</v>
      </c>
      <c r="B51" s="252">
        <v>693042.31674453057</v>
      </c>
      <c r="C51" s="252">
        <v>415825390.04671836</v>
      </c>
    </row>
    <row r="52" spans="1:5" x14ac:dyDescent="0.35">
      <c r="A52" s="257" t="str">
        <f>'[1]Price Results PBS'!A36</f>
        <v>Bus interface and adapter unit</v>
      </c>
      <c r="B52" s="247">
        <v>190220.6298760623</v>
      </c>
      <c r="C52" s="247">
        <v>114132377.92563738</v>
      </c>
    </row>
    <row r="53" spans="1:5" x14ac:dyDescent="0.35">
      <c r="A53" s="257" t="str">
        <f>'[1]Price Results PBS'!A37</f>
        <v>ADF (ARN 149) &amp; Digital Map</v>
      </c>
      <c r="B53" s="247">
        <v>305597.28863354912</v>
      </c>
      <c r="C53" s="247">
        <v>183358373.18012947</v>
      </c>
    </row>
    <row r="54" spans="1:5" x14ac:dyDescent="0.35">
      <c r="A54" s="257" t="str">
        <f>'[1]Price Results PBS'!A38</f>
        <v>CNI MS &amp; Data Loader &amp; Mission Computer</v>
      </c>
      <c r="B54" s="247">
        <v>653535.99822089123</v>
      </c>
      <c r="C54" s="247">
        <v>392121598.93253475</v>
      </c>
    </row>
    <row r="55" spans="1:5" x14ac:dyDescent="0.35">
      <c r="A55" s="257" t="str">
        <f>'[1]Price Results PBS'!A39</f>
        <v>VHF NAV (ARN 147)</v>
      </c>
      <c r="B55" s="247">
        <v>127130.76944018126</v>
      </c>
      <c r="C55" s="247">
        <v>76278461.664108753</v>
      </c>
    </row>
    <row r="56" spans="1:5" x14ac:dyDescent="0.35">
      <c r="A56" s="257" t="str">
        <f>'[1]Price Results PBS'!A40</f>
        <v>Radalt</v>
      </c>
      <c r="B56" s="247">
        <v>25501.940791387355</v>
      </c>
      <c r="C56" s="247">
        <v>15301164.474832414</v>
      </c>
    </row>
    <row r="57" spans="1:5" x14ac:dyDescent="0.35">
      <c r="A57" s="257" t="str">
        <f>'[1]Price Results PBS'!A41</f>
        <v>Color weather radar</v>
      </c>
      <c r="B57" s="247">
        <v>171761.34390189723</v>
      </c>
      <c r="C57" s="247">
        <v>103056806.34113833</v>
      </c>
    </row>
    <row r="58" spans="1:5" x14ac:dyDescent="0.35">
      <c r="A58" s="257" t="str">
        <f>'[1]Price Results PBS'!A42</f>
        <v>Air Data Computer</v>
      </c>
      <c r="B58" s="247">
        <v>34010.747478278048</v>
      </c>
      <c r="C58" s="247">
        <v>20406448.48696683</v>
      </c>
    </row>
    <row r="59" spans="1:5" x14ac:dyDescent="0.35">
      <c r="A59" s="257" t="str">
        <f>'[1]Price Results PBS'!A43</f>
        <v>GPS/INS &amp; MDU</v>
      </c>
      <c r="B59" s="247">
        <v>74479.640842403649</v>
      </c>
      <c r="C59" s="247">
        <v>44687784.505442187</v>
      </c>
    </row>
    <row r="60" spans="1:5" x14ac:dyDescent="0.35">
      <c r="A60" s="257" t="str">
        <f>'[1]Price Results PBS'!A44</f>
        <v>UHF/VHF DF</v>
      </c>
      <c r="B60" s="247">
        <v>30266.490769880023</v>
      </c>
      <c r="C60" s="247">
        <v>18159894.461928014</v>
      </c>
    </row>
    <row r="61" spans="1:5" x14ac:dyDescent="0.35">
      <c r="A61" s="257" t="s">
        <v>26</v>
      </c>
      <c r="B61" s="247">
        <v>414689.03074634273</v>
      </c>
      <c r="C61" s="247">
        <v>248813418.44780564</v>
      </c>
    </row>
    <row r="62" spans="1:5" x14ac:dyDescent="0.35">
      <c r="A62" s="257" t="str">
        <f>'[1]Price Results PBS'!A45</f>
        <v>Mission SW</v>
      </c>
      <c r="B62" s="247">
        <v>447.5688798509255</v>
      </c>
      <c r="C62" s="247">
        <v>268541.32791055529</v>
      </c>
      <c r="E62" s="296"/>
    </row>
    <row r="63" spans="1:5" x14ac:dyDescent="0.35">
      <c r="A63" s="246" t="str">
        <f>'[1]Price Results PBS'!A46</f>
        <v>Air Data SW</v>
      </c>
      <c r="B63" s="247">
        <v>447.5688798509255</v>
      </c>
      <c r="C63" s="247">
        <v>268541.32791055529</v>
      </c>
    </row>
    <row r="64" spans="1:5" ht="16" thickBot="1" x14ac:dyDescent="0.4">
      <c r="A64" s="251" t="s">
        <v>128</v>
      </c>
      <c r="B64" s="252">
        <v>2455950.0465163756</v>
      </c>
      <c r="C64" s="252">
        <v>1473570027.9098253</v>
      </c>
    </row>
    <row r="65" spans="1:3" x14ac:dyDescent="0.35">
      <c r="A65" s="273" t="str">
        <f>'[1]Price Results PBS'!A48</f>
        <v>VHF/UHF Radio</v>
      </c>
      <c r="B65" s="247">
        <v>53139.050424871879</v>
      </c>
      <c r="C65" s="247">
        <v>31883430.254923128</v>
      </c>
    </row>
    <row r="66" spans="1:3" x14ac:dyDescent="0.35">
      <c r="A66" s="273" t="str">
        <f>'[1]Price Results PBS'!A49</f>
        <v>HF</v>
      </c>
      <c r="B66" s="247">
        <v>132583.70434757468</v>
      </c>
      <c r="C66" s="247">
        <v>79550222.608544812</v>
      </c>
    </row>
    <row r="67" spans="1:3" x14ac:dyDescent="0.35">
      <c r="A67" s="273" t="str">
        <f>'[1]Price Results PBS'!A50</f>
        <v>INTERCOM System</v>
      </c>
      <c r="B67" s="247">
        <v>140098.68320456211</v>
      </c>
      <c r="C67" s="247">
        <v>84059209.922737271</v>
      </c>
    </row>
    <row r="68" spans="1:3" x14ac:dyDescent="0.35">
      <c r="A68" s="273" t="str">
        <f>'[1]Price Results PBS'!A51</f>
        <v>CVR</v>
      </c>
      <c r="B68" s="247">
        <v>290429.6289766031</v>
      </c>
      <c r="C68" s="247">
        <v>174257777.38596186</v>
      </c>
    </row>
    <row r="69" spans="1:3" x14ac:dyDescent="0.35">
      <c r="A69" s="273" t="str">
        <f>'[1]Price Results PBS'!A52</f>
        <v>FDR</v>
      </c>
      <c r="B69" s="247">
        <v>55923.975107177561</v>
      </c>
      <c r="C69" s="247">
        <v>33554385.064306539</v>
      </c>
    </row>
    <row r="70" spans="1:3" x14ac:dyDescent="0.35">
      <c r="A70" s="273" t="str">
        <f>'[1]Price Results PBS'!A53</f>
        <v>ELT</v>
      </c>
      <c r="B70" s="247">
        <v>17220.350662989087</v>
      </c>
      <c r="C70" s="247">
        <v>10332210.397793453</v>
      </c>
    </row>
    <row r="71" spans="1:3" x14ac:dyDescent="0.35">
      <c r="A71" s="246" t="str">
        <f>'[1]Price Results PBS'!A54</f>
        <v>TCAS II SYSTEM</v>
      </c>
      <c r="B71" s="247">
        <v>79828.422633638984</v>
      </c>
      <c r="C71" s="247">
        <v>47897053.580183387</v>
      </c>
    </row>
    <row r="72" spans="1:3" ht="16" thickBot="1" x14ac:dyDescent="0.4">
      <c r="A72" s="251" t="s">
        <v>129</v>
      </c>
      <c r="B72" s="252">
        <v>915615.38713413221</v>
      </c>
      <c r="C72" s="252">
        <v>549369232.28047931</v>
      </c>
    </row>
    <row r="73" spans="1:3" x14ac:dyDescent="0.35">
      <c r="A73" s="244" t="str">
        <f>'[1]Price Results PBS'!A56</f>
        <v>Electrical Generators</v>
      </c>
      <c r="B73" s="245"/>
      <c r="C73" s="245"/>
    </row>
    <row r="74" spans="1:3" x14ac:dyDescent="0.35">
      <c r="A74" s="255" t="str">
        <f>'[1]Price Results PBS'!A57</f>
        <v>Electrical Distribution and Others</v>
      </c>
      <c r="B74" s="256"/>
      <c r="C74" s="256"/>
    </row>
    <row r="75" spans="1:3" x14ac:dyDescent="0.35">
      <c r="A75" s="273" t="s">
        <v>57</v>
      </c>
      <c r="B75" s="247">
        <v>299407.95941337536</v>
      </c>
      <c r="C75" s="247">
        <v>179644775.64802521</v>
      </c>
    </row>
    <row r="76" spans="1:3" x14ac:dyDescent="0.35">
      <c r="A76" s="273" t="s">
        <v>58</v>
      </c>
      <c r="B76" s="247">
        <v>364551.24381719885</v>
      </c>
      <c r="C76" s="247">
        <v>218730746.29031929</v>
      </c>
    </row>
    <row r="77" spans="1:3" x14ac:dyDescent="0.35">
      <c r="A77" s="273" t="s">
        <v>59</v>
      </c>
      <c r="B77" s="247">
        <v>432375.00940777641</v>
      </c>
      <c r="C77" s="247">
        <v>259425005.64466584</v>
      </c>
    </row>
    <row r="78" spans="1:3" x14ac:dyDescent="0.35">
      <c r="A78" s="273" t="s">
        <v>60</v>
      </c>
      <c r="B78" s="247">
        <v>547176.75504657847</v>
      </c>
      <c r="C78" s="247">
        <v>328306053.02794707</v>
      </c>
    </row>
    <row r="79" spans="1:3" x14ac:dyDescent="0.35">
      <c r="A79" s="273" t="s">
        <v>61</v>
      </c>
      <c r="B79" s="247"/>
      <c r="C79" s="247"/>
    </row>
    <row r="80" spans="1:3" x14ac:dyDescent="0.35">
      <c r="A80" s="246" t="s">
        <v>62</v>
      </c>
      <c r="B80" s="247">
        <v>932.28886486091085</v>
      </c>
      <c r="C80" s="247">
        <v>559373.31891654653</v>
      </c>
    </row>
    <row r="81" spans="1:6" x14ac:dyDescent="0.35">
      <c r="A81" s="246" t="s">
        <v>63</v>
      </c>
      <c r="B81" s="247">
        <v>369424.80661867314</v>
      </c>
      <c r="C81" s="247">
        <v>221654883.97120389</v>
      </c>
    </row>
    <row r="82" spans="1:6" ht="16" thickBot="1" x14ac:dyDescent="0.4">
      <c r="A82" s="251" t="s">
        <v>130</v>
      </c>
      <c r="B82" s="252">
        <v>2407448.750260497</v>
      </c>
      <c r="C82" s="252">
        <v>1444469250.1562982</v>
      </c>
    </row>
    <row r="83" spans="1:6" ht="16" thickBot="1" x14ac:dyDescent="0.4">
      <c r="A83" s="253" t="s">
        <v>131</v>
      </c>
      <c r="B83" s="254">
        <v>11382040.563329121</v>
      </c>
      <c r="C83" s="254">
        <v>6829224337.9974728</v>
      </c>
      <c r="F83" s="259"/>
    </row>
    <row r="84" spans="1:6" ht="16" thickBot="1" x14ac:dyDescent="0.4">
      <c r="A84" s="274"/>
      <c r="B84" s="275"/>
      <c r="C84" s="276"/>
    </row>
    <row r="85" spans="1:6" ht="16" thickBot="1" x14ac:dyDescent="0.4">
      <c r="A85" s="253" t="s">
        <v>132</v>
      </c>
      <c r="B85" s="277"/>
      <c r="C85" s="278"/>
    </row>
    <row r="86" spans="1:6" x14ac:dyDescent="0.35">
      <c r="A86" s="250" t="s">
        <v>38</v>
      </c>
      <c r="B86" s="247">
        <v>25415.290239743303</v>
      </c>
      <c r="C86" s="247">
        <v>15249174.143845981</v>
      </c>
    </row>
    <row r="87" spans="1:6" ht="16" thickBot="1" x14ac:dyDescent="0.4">
      <c r="A87" s="251" t="s">
        <v>157</v>
      </c>
      <c r="B87" s="252">
        <v>31872.498691951285</v>
      </c>
      <c r="C87" s="252">
        <v>19123499.215170771</v>
      </c>
    </row>
    <row r="88" spans="1:6" x14ac:dyDescent="0.35">
      <c r="A88" s="250" t="s">
        <v>96</v>
      </c>
      <c r="B88" s="247">
        <v>31350.916051623131</v>
      </c>
      <c r="C88" s="247">
        <v>18810549.630973879</v>
      </c>
    </row>
    <row r="89" spans="1:6" ht="16" thickBot="1" x14ac:dyDescent="0.4">
      <c r="A89" s="251" t="s">
        <v>158</v>
      </c>
      <c r="B89" s="252">
        <v>118623.74827685495</v>
      </c>
      <c r="C89" s="252">
        <v>71174248.966112971</v>
      </c>
    </row>
    <row r="90" spans="1:6" x14ac:dyDescent="0.35">
      <c r="A90" s="250" t="s">
        <v>39</v>
      </c>
      <c r="B90" s="247">
        <v>48870.4957802149</v>
      </c>
      <c r="C90" s="247">
        <v>29322297.468128942</v>
      </c>
    </row>
    <row r="91" spans="1:6" ht="16" thickBot="1" x14ac:dyDescent="0.4">
      <c r="A91" s="251" t="s">
        <v>159</v>
      </c>
      <c r="B91" s="252">
        <v>55316.098684745768</v>
      </c>
      <c r="C91" s="252">
        <v>33189659.21084746</v>
      </c>
    </row>
    <row r="92" spans="1:6" x14ac:dyDescent="0.35">
      <c r="A92" s="250" t="s">
        <v>40</v>
      </c>
      <c r="B92" s="247">
        <v>50993.724550459629</v>
      </c>
      <c r="C92" s="247">
        <v>30596234.730275776</v>
      </c>
    </row>
    <row r="93" spans="1:6" ht="16" thickBot="1" x14ac:dyDescent="0.4">
      <c r="A93" s="251" t="s">
        <v>160</v>
      </c>
      <c r="B93" s="252">
        <v>53554.780237968014</v>
      </c>
      <c r="C93" s="252">
        <v>32132868.142780807</v>
      </c>
    </row>
    <row r="94" spans="1:6" x14ac:dyDescent="0.35">
      <c r="A94" s="250" t="s">
        <v>161</v>
      </c>
      <c r="B94" s="247">
        <v>482014.55221518327</v>
      </c>
      <c r="C94" s="247">
        <v>289208731.32910997</v>
      </c>
    </row>
    <row r="95" spans="1:6" ht="16" thickBot="1" x14ac:dyDescent="0.4">
      <c r="A95" s="251" t="s">
        <v>133</v>
      </c>
      <c r="B95" s="252">
        <v>551324.22167243634</v>
      </c>
      <c r="C95" s="252">
        <v>330794533.00346184</v>
      </c>
    </row>
    <row r="96" spans="1:6" x14ac:dyDescent="0.35">
      <c r="A96" s="250" t="s">
        <v>134</v>
      </c>
      <c r="B96" s="247">
        <v>68194.182041410008</v>
      </c>
      <c r="C96" s="247">
        <v>40916509.224846005</v>
      </c>
      <c r="E96" s="259"/>
    </row>
    <row r="97" spans="1:6" ht="16" thickBot="1" x14ac:dyDescent="0.4">
      <c r="A97" s="251" t="s">
        <v>162</v>
      </c>
      <c r="B97" s="252">
        <v>78178.614093001743</v>
      </c>
      <c r="C97" s="252">
        <v>46907168.455801047</v>
      </c>
    </row>
    <row r="98" spans="1:6" x14ac:dyDescent="0.35">
      <c r="A98" s="250" t="s">
        <v>135</v>
      </c>
      <c r="B98" s="247">
        <v>5935.483255893796</v>
      </c>
      <c r="C98" s="247">
        <v>3561289.9535362776</v>
      </c>
    </row>
    <row r="99" spans="1:6" ht="16" thickBot="1" x14ac:dyDescent="0.4">
      <c r="A99" s="251" t="s">
        <v>136</v>
      </c>
      <c r="B99" s="252">
        <v>6071.31911418039</v>
      </c>
      <c r="C99" s="252">
        <v>3642791.4685082342</v>
      </c>
    </row>
    <row r="100" spans="1:6" ht="16" thickBot="1" x14ac:dyDescent="0.4">
      <c r="A100" s="250" t="s">
        <v>137</v>
      </c>
      <c r="B100" s="247">
        <v>28346.583896849181</v>
      </c>
      <c r="C100" s="247">
        <v>17007950.338109508</v>
      </c>
    </row>
    <row r="101" spans="1:6" ht="16" thickBot="1" x14ac:dyDescent="0.4">
      <c r="A101" s="251" t="s">
        <v>138</v>
      </c>
      <c r="B101" s="252">
        <v>30548.017586404792</v>
      </c>
      <c r="C101" s="252">
        <v>18328810.551842876</v>
      </c>
      <c r="E101" s="279" t="s">
        <v>118</v>
      </c>
      <c r="F101" s="280">
        <f>C13/C106</f>
        <v>0.16984660572029087</v>
      </c>
    </row>
    <row r="102" spans="1:6" ht="16" thickBot="1" x14ac:dyDescent="0.4">
      <c r="A102" s="260" t="s">
        <v>139</v>
      </c>
      <c r="B102" s="261">
        <v>1200646.0300075181</v>
      </c>
      <c r="C102" s="261">
        <v>720387618.00451088</v>
      </c>
      <c r="E102" s="179" t="s">
        <v>120</v>
      </c>
      <c r="F102" s="281">
        <f>C28/C106</f>
        <v>0.30351541889030487</v>
      </c>
    </row>
    <row r="103" spans="1:6" ht="16" thickBot="1" x14ac:dyDescent="0.4">
      <c r="A103" s="282"/>
      <c r="B103" s="283"/>
      <c r="C103" s="284"/>
      <c r="E103" s="179" t="s">
        <v>143</v>
      </c>
      <c r="F103" s="281">
        <f>C83/C106</f>
        <v>0.35641351337705435</v>
      </c>
    </row>
    <row r="104" spans="1:6" ht="16" thickBot="1" x14ac:dyDescent="0.4">
      <c r="A104" s="285" t="s">
        <v>163</v>
      </c>
      <c r="B104" s="286">
        <v>28178328.622778859</v>
      </c>
      <c r="C104" s="286">
        <v>16906997173.667316</v>
      </c>
      <c r="E104" s="179" t="s">
        <v>82</v>
      </c>
      <c r="F104" s="281">
        <f>C102/C106</f>
        <v>3.7596638976660615E-2</v>
      </c>
    </row>
    <row r="105" spans="1:6" ht="16" thickBot="1" x14ac:dyDescent="0.4">
      <c r="A105" s="287"/>
      <c r="B105" s="288"/>
      <c r="C105" s="289"/>
      <c r="E105" s="179" t="s">
        <v>165</v>
      </c>
      <c r="F105" s="281">
        <f>C104/C106-SUM(F101:F104)</f>
        <v>1.4994833560585841E-2</v>
      </c>
    </row>
    <row r="106" spans="1:6" ht="16" thickBot="1" x14ac:dyDescent="0.4">
      <c r="A106" s="290" t="s">
        <v>164</v>
      </c>
      <c r="B106" s="291">
        <v>31934929.895006299</v>
      </c>
      <c r="C106" s="291">
        <v>19160957937.00378</v>
      </c>
      <c r="E106" s="182" t="s">
        <v>166</v>
      </c>
      <c r="F106" s="292">
        <f>1-SUM(F101:F105)</f>
        <v>0.11763298947510337</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2023-12-04T00:34:57Z</dcterms:modified>
</cp:coreProperties>
</file>